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MyCiTi\2026\3. March 2026\ROUTE CHANGES\Timetables\Final\"/>
    </mc:Choice>
  </mc:AlternateContent>
  <xr:revisionPtr revIDLastSave="0" documentId="13_ncr:1_{CE421BB6-9A78-43D7-933F-56246867F85A}" xr6:coauthVersionLast="47" xr6:coauthVersionMax="47" xr10:uidLastSave="{00000000-0000-0000-0000-000000000000}"/>
  <bookViews>
    <workbookView xWindow="28680" yWindow="615" windowWidth="29040" windowHeight="15720" firstSheet="1" activeTab="2" xr2:uid="{00000000-000D-0000-FFFF-FFFF00000000}"/>
  </bookViews>
  <sheets>
    <sheet name="Input" sheetId="5" state="hidden" r:id="rId1"/>
    <sheet name="D08 (Mon - Fri)" sheetId="11" r:id="rId2"/>
    <sheet name="D08 (Sat, Sun, PH)" sheetId="10" r:id="rId3"/>
  </sheets>
  <definedNames>
    <definedName name="_xlnm.Print_Area" localSheetId="1">'D08 (Mon - Fri)'!$A$1:$BL$103</definedName>
    <definedName name="_xlnm.Print_Area" localSheetId="2">'D08 (Sat, Sun, PH)'!$A$1:$AM$103</definedName>
    <definedName name="_xlnm.Print_Area" localSheetId="0">Input!$A$1:$Y$21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5" l="1"/>
  <c r="E18" i="5"/>
  <c r="F18" i="5"/>
  <c r="G18" i="5"/>
  <c r="H18" i="5"/>
  <c r="I18" i="5"/>
  <c r="J18" i="5"/>
  <c r="K18" i="5"/>
  <c r="L18" i="5"/>
  <c r="M18" i="5"/>
  <c r="N18" i="5"/>
  <c r="E19" i="5"/>
  <c r="F19" i="5"/>
  <c r="G19" i="5"/>
  <c r="H19" i="5"/>
  <c r="I19" i="5"/>
  <c r="J19" i="5"/>
  <c r="K19" i="5"/>
  <c r="L19" i="5"/>
  <c r="M19" i="5"/>
  <c r="N19" i="5"/>
  <c r="E20" i="5"/>
  <c r="F20" i="5"/>
  <c r="G20" i="5"/>
  <c r="H20" i="5"/>
  <c r="I20" i="5"/>
  <c r="K20" i="5"/>
  <c r="N20" i="5"/>
  <c r="S8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41" i="5"/>
  <c r="H42" i="5"/>
  <c r="H43" i="5"/>
  <c r="H44" i="5"/>
  <c r="H45" i="5"/>
  <c r="H46" i="5"/>
  <c r="H47" i="5"/>
  <c r="H48" i="5"/>
  <c r="H49" i="5"/>
  <c r="H50" i="5"/>
  <c r="H51" i="5"/>
  <c r="O16" i="5"/>
  <c r="N16" i="5"/>
  <c r="M16" i="5"/>
  <c r="M20" i="5" s="1"/>
  <c r="L16" i="5"/>
  <c r="L17" i="5" s="1"/>
  <c r="K16" i="5"/>
  <c r="K17" i="5" s="1"/>
  <c r="J16" i="5"/>
  <c r="J20" i="5" s="1"/>
  <c r="I16" i="5"/>
  <c r="H16" i="5"/>
  <c r="G16" i="5"/>
  <c r="F16" i="5"/>
  <c r="E16" i="5"/>
  <c r="D16" i="5"/>
  <c r="O17" i="5"/>
  <c r="C16" i="5"/>
  <c r="H11" i="5"/>
  <c r="H12" i="5" s="1"/>
  <c r="H13" i="5" s="1"/>
  <c r="H14" i="5" s="1"/>
  <c r="I11" i="5"/>
  <c r="I12" i="5" s="1"/>
  <c r="J11" i="5"/>
  <c r="J12" i="5" s="1"/>
  <c r="K11" i="5"/>
  <c r="K12" i="5" s="1"/>
  <c r="L11" i="5"/>
  <c r="L12" i="5" s="1"/>
  <c r="L13" i="5" s="1"/>
  <c r="L14" i="5" s="1"/>
  <c r="M11" i="5"/>
  <c r="M12" i="5" s="1"/>
  <c r="M13" i="5" s="1"/>
  <c r="M14" i="5" s="1"/>
  <c r="N11" i="5"/>
  <c r="N12" i="5" s="1"/>
  <c r="N13" i="5" s="1"/>
  <c r="N14" i="5" s="1"/>
  <c r="O11" i="5"/>
  <c r="O12" i="5" s="1"/>
  <c r="O13" i="5" s="1"/>
  <c r="O14" i="5" s="1"/>
  <c r="H17" i="5"/>
  <c r="O18" i="5"/>
  <c r="O19" i="5"/>
  <c r="L20" i="5" l="1"/>
  <c r="K13" i="5"/>
  <c r="K14" i="5" s="1"/>
  <c r="I17" i="5"/>
  <c r="Q9" i="5" s="1"/>
  <c r="J13" i="5"/>
  <c r="I13" i="5"/>
  <c r="N17" i="5"/>
  <c r="J17" i="5"/>
  <c r="M17" i="5"/>
  <c r="O20" i="5"/>
  <c r="B2" i="11"/>
  <c r="I14" i="5" l="1"/>
  <c r="J14" i="5"/>
  <c r="AF71" i="5" l="1"/>
  <c r="AC71" i="5"/>
  <c r="B3" i="11" l="1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83" i="5"/>
  <c r="H23" i="5"/>
  <c r="U8" i="5" l="1"/>
  <c r="Y14" i="5" l="1"/>
  <c r="Y15" i="5" l="1"/>
  <c r="B2" i="10"/>
  <c r="B3" i="10"/>
  <c r="W20" i="5" l="1"/>
  <c r="Y16" i="5"/>
  <c r="W19" i="5"/>
  <c r="W18" i="5"/>
  <c r="V14" i="5" l="1"/>
  <c r="V15" i="5" l="1"/>
  <c r="V16" i="5"/>
  <c r="AF85" i="5"/>
  <c r="AG85" i="5" s="1"/>
  <c r="D17" i="5" l="1"/>
  <c r="D18" i="5"/>
  <c r="D19" i="5"/>
  <c r="D20" i="5"/>
  <c r="D11" i="5"/>
  <c r="C20" i="5"/>
  <c r="C19" i="5"/>
  <c r="C18" i="5"/>
  <c r="E11" i="5"/>
  <c r="E17" i="5"/>
  <c r="E12" i="5" l="1"/>
  <c r="D12" i="5"/>
  <c r="E13" i="5" l="1"/>
  <c r="D13" i="5"/>
  <c r="AC85" i="5"/>
  <c r="D14" i="5" l="1"/>
  <c r="E14" i="5"/>
  <c r="G17" i="5" l="1"/>
  <c r="F17" i="5"/>
  <c r="C17" i="5"/>
  <c r="R16" i="5"/>
  <c r="R15" i="5"/>
  <c r="G11" i="5"/>
  <c r="F11" i="5"/>
  <c r="C11" i="5"/>
  <c r="R10" i="5"/>
  <c r="R9" i="5"/>
  <c r="B9" i="5"/>
  <c r="AF84" i="5"/>
  <c r="AG84" i="5" s="1"/>
  <c r="AC84" i="5"/>
  <c r="AF83" i="5"/>
  <c r="AG83" i="5" s="1"/>
  <c r="AC83" i="5"/>
  <c r="AF82" i="5"/>
  <c r="AG82" i="5" s="1"/>
  <c r="AC82" i="5"/>
  <c r="AF81" i="5"/>
  <c r="AG81" i="5" s="1"/>
  <c r="AC81" i="5"/>
  <c r="AF80" i="5"/>
  <c r="AG80" i="5" s="1"/>
  <c r="AC80" i="5"/>
  <c r="AF79" i="5"/>
  <c r="AG79" i="5" s="1"/>
  <c r="AC79" i="5"/>
  <c r="AF78" i="5"/>
  <c r="AG78" i="5" s="1"/>
  <c r="AC78" i="5"/>
  <c r="AF77" i="5"/>
  <c r="AG77" i="5" s="1"/>
  <c r="AC77" i="5"/>
  <c r="AF76" i="5"/>
  <c r="AG76" i="5" s="1"/>
  <c r="AC76" i="5"/>
  <c r="AF75" i="5"/>
  <c r="AG75" i="5" s="1"/>
  <c r="AC75" i="5"/>
  <c r="AF74" i="5"/>
  <c r="AG74" i="5" s="1"/>
  <c r="AC74" i="5"/>
  <c r="AF73" i="5"/>
  <c r="AG73" i="5" s="1"/>
  <c r="AC73" i="5"/>
  <c r="AF72" i="5"/>
  <c r="AG72" i="5" s="1"/>
  <c r="AC72" i="5"/>
  <c r="AG71" i="5"/>
  <c r="C12" i="5" l="1"/>
  <c r="F12" i="5"/>
  <c r="B18" i="5"/>
  <c r="B20" i="5"/>
  <c r="R17" i="5"/>
  <c r="G12" i="5"/>
  <c r="B19" i="5"/>
  <c r="R11" i="5"/>
  <c r="R20" i="5"/>
  <c r="R18" i="5"/>
  <c r="R19" i="5"/>
  <c r="C13" i="5" l="1"/>
  <c r="G13" i="5"/>
  <c r="F13" i="5"/>
  <c r="R12" i="5"/>
  <c r="V20" i="5" l="1"/>
  <c r="C14" i="5"/>
  <c r="V18" i="5"/>
  <c r="V19" i="5"/>
  <c r="X19" i="5" s="1"/>
  <c r="G14" i="5"/>
  <c r="F14" i="5"/>
  <c r="R13" i="5"/>
  <c r="Q17" i="5" l="1"/>
  <c r="Q12" i="5"/>
  <c r="Q11" i="5"/>
  <c r="Q16" i="5"/>
  <c r="P9" i="5"/>
  <c r="Q15" i="5"/>
  <c r="Q13" i="5"/>
  <c r="Q14" i="5"/>
  <c r="R14" i="5"/>
  <c r="Q20" i="5"/>
  <c r="Q18" i="5"/>
  <c r="Q10" i="5"/>
  <c r="Q19" i="5"/>
  <c r="P13" i="5" l="1"/>
  <c r="P16" i="5"/>
  <c r="P11" i="5"/>
  <c r="P19" i="5"/>
  <c r="P12" i="5"/>
  <c r="P10" i="5"/>
  <c r="P18" i="5"/>
  <c r="P14" i="5"/>
  <c r="P15" i="5"/>
  <c r="P20" i="5"/>
  <c r="P17" i="5" l="1"/>
  <c r="X15" i="5"/>
  <c r="X14" i="5"/>
  <c r="X16" i="5" l="1"/>
  <c r="X18" i="5"/>
  <c r="X20" i="5" l="1"/>
  <c r="T8" i="5" l="1"/>
</calcChain>
</file>

<file path=xl/sharedStrings.xml><?xml version="1.0" encoding="utf-8"?>
<sst xmlns="http://schemas.openxmlformats.org/spreadsheetml/2006/main" count="869" uniqueCount="137">
  <si>
    <t>Route Name</t>
  </si>
  <si>
    <t>VOC</t>
  </si>
  <si>
    <t>TPI</t>
  </si>
  <si>
    <t>KID</t>
  </si>
  <si>
    <t>Bus Type</t>
  </si>
  <si>
    <t>9m</t>
  </si>
  <si>
    <t>Direction</t>
  </si>
  <si>
    <t>DISTANCE
(km)</t>
  </si>
  <si>
    <t>Stables Depot</t>
  </si>
  <si>
    <t>dep.</t>
  </si>
  <si>
    <t>STABLES1</t>
  </si>
  <si>
    <t>arr.</t>
  </si>
  <si>
    <t>F</t>
  </si>
  <si>
    <t>Bolt</t>
  </si>
  <si>
    <t>BOLT</t>
  </si>
  <si>
    <t>Drill</t>
  </si>
  <si>
    <t>DRILL</t>
  </si>
  <si>
    <t>Bosmansdam</t>
  </si>
  <si>
    <t>BSMAN</t>
  </si>
  <si>
    <t>Century Gate</t>
  </si>
  <si>
    <t>CGATE</t>
  </si>
  <si>
    <t>Estuaries</t>
  </si>
  <si>
    <t>ESTRS</t>
  </si>
  <si>
    <t>Waterview</t>
  </si>
  <si>
    <t>WTRVW</t>
  </si>
  <si>
    <t>Waterford</t>
  </si>
  <si>
    <t>WTRFD</t>
  </si>
  <si>
    <t>Canal Walk North</t>
  </si>
  <si>
    <t>CWNRT</t>
  </si>
  <si>
    <t>Canal Walk South</t>
  </si>
  <si>
    <t>CWSTH</t>
  </si>
  <si>
    <t>Grand Canal</t>
  </si>
  <si>
    <t>GDCNL</t>
  </si>
  <si>
    <t>Century City</t>
  </si>
  <si>
    <t>CENCTY</t>
  </si>
  <si>
    <t>LINK TO ROUTE</t>
  </si>
  <si>
    <t>Timetable effective</t>
  </si>
  <si>
    <t>ROUTE SECTIONS</t>
  </si>
  <si>
    <t>TYPE</t>
  </si>
  <si>
    <t>DIR</t>
  </si>
  <si>
    <t>CODE</t>
  </si>
  <si>
    <t>STOP NAME
 FROM</t>
  </si>
  <si>
    <t>STOP NAME
 TO</t>
  </si>
  <si>
    <t>DISTANCE
 (m)</t>
  </si>
  <si>
    <t>NOTE</t>
  </si>
  <si>
    <t>R</t>
  </si>
  <si>
    <t>DAILY LIVE KMS</t>
  </si>
  <si>
    <t>DAILY POS KMS</t>
  </si>
  <si>
    <t>DAILY TOTAL</t>
  </si>
  <si>
    <t>Mon</t>
  </si>
  <si>
    <t>Tue</t>
  </si>
  <si>
    <t>Wed</t>
  </si>
  <si>
    <t>Thu</t>
  </si>
  <si>
    <t>Fri</t>
  </si>
  <si>
    <t>WKDAY</t>
  </si>
  <si>
    <t>Sat</t>
  </si>
  <si>
    <t>SAT</t>
  </si>
  <si>
    <t>Sun</t>
  </si>
  <si>
    <t>SUN &amp; P/H</t>
  </si>
  <si>
    <t>P/H</t>
  </si>
  <si>
    <t>D08</t>
  </si>
  <si>
    <t>DISTANCES</t>
  </si>
  <si>
    <t>Dunoon - Montague Gardens - Century City</t>
  </si>
  <si>
    <t>DIVA 
CODE</t>
  </si>
  <si>
    <t>DISTANCE
(m)</t>
  </si>
  <si>
    <t>Stables Turnaround</t>
  </si>
  <si>
    <t>Killarney</t>
  </si>
  <si>
    <t>Potsdam</t>
  </si>
  <si>
    <t>Refinery</t>
  </si>
  <si>
    <t>Dawn</t>
  </si>
  <si>
    <t>Esso</t>
  </si>
  <si>
    <t>First</t>
  </si>
  <si>
    <t>Marconi</t>
  </si>
  <si>
    <t>DIVA
 NAME</t>
  </si>
  <si>
    <t>MRCON</t>
  </si>
  <si>
    <t>FIRST</t>
  </si>
  <si>
    <t>ESSO</t>
  </si>
  <si>
    <t>DAWN</t>
  </si>
  <si>
    <t>RFNRY</t>
  </si>
  <si>
    <t>POTSD</t>
  </si>
  <si>
    <t>KILRN</t>
  </si>
  <si>
    <t>STBLS</t>
  </si>
  <si>
    <t>Stables Depot to Stables (Pos)</t>
  </si>
  <si>
    <t>Stables to Stables Depot (Pos)</t>
  </si>
  <si>
    <t>12m</t>
  </si>
  <si>
    <t>BLOCK</t>
  </si>
  <si>
    <t>am</t>
  </si>
  <si>
    <t>pm</t>
  </si>
  <si>
    <t>Peak</t>
  </si>
  <si>
    <t>Route</t>
  </si>
  <si>
    <t>Depart</t>
  </si>
  <si>
    <t>Grand Total</t>
  </si>
  <si>
    <t>Count of BLOCK</t>
  </si>
  <si>
    <t>Monday  to Friday</t>
  </si>
  <si>
    <t>TT DATE</t>
  </si>
  <si>
    <t>DAILY LIVE TRIPS</t>
  </si>
  <si>
    <t>PEAK BUS</t>
  </si>
  <si>
    <t>KILOMETERS</t>
  </si>
  <si>
    <t>LIVE</t>
  </si>
  <si>
    <t>DEPOT</t>
  </si>
  <si>
    <t>TOTAL</t>
  </si>
  <si>
    <t>Service Notice</t>
  </si>
  <si>
    <t>Saturday, Sunday &amp; Public Holiday</t>
  </si>
  <si>
    <t>Omuramba</t>
  </si>
  <si>
    <t>Bridgeway</t>
  </si>
  <si>
    <t>Century City Rail</t>
  </si>
  <si>
    <t>2630</t>
  </si>
  <si>
    <t>94</t>
  </si>
  <si>
    <t>2628</t>
  </si>
  <si>
    <t>2626</t>
  </si>
  <si>
    <t>2624</t>
  </si>
  <si>
    <t>2622</t>
  </si>
  <si>
    <t>2620</t>
  </si>
  <si>
    <t>2618</t>
  </si>
  <si>
    <t>2616</t>
  </si>
  <si>
    <t>2614</t>
  </si>
  <si>
    <t>2612</t>
  </si>
  <si>
    <t>2610</t>
  </si>
  <si>
    <t>88</t>
  </si>
  <si>
    <t>2608</t>
  </si>
  <si>
    <t>2606</t>
  </si>
  <si>
    <t>2604</t>
  </si>
  <si>
    <t>2603</t>
  </si>
  <si>
    <t>2640</t>
  </si>
  <si>
    <t>54</t>
  </si>
  <si>
    <t>56</t>
  </si>
  <si>
    <t>15</t>
  </si>
  <si>
    <t>CCRAL</t>
  </si>
  <si>
    <t>OMRMB</t>
  </si>
  <si>
    <t>2607</t>
  </si>
  <si>
    <t>BRGWY</t>
  </si>
  <si>
    <t>D08_</t>
  </si>
  <si>
    <t>arr</t>
  </si>
  <si>
    <t>Stables to Century City Rail</t>
  </si>
  <si>
    <t>Century City Rail to Stables</t>
  </si>
  <si>
    <t>Omuramba to Century City</t>
  </si>
  <si>
    <t>Century City to Omuramba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</si>
</sst>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 * #,##0_ ;_ * \-#,##0_ ;_ * &quot;-&quot;??_ ;_ @_ "/>
    <numFmt numFmtId="166" formatCode="_ * #,##0.00_ ;_ * \-#,##0.00_ ;_ * &quot;-&quot;??_ ;_ @_ "/>
    <numFmt numFmtId="167" formatCode="_-* #,##0_-;\-* #,##0_-;_-* &quot;-&quot;??_-;_-@_-"/>
    <numFmt numFmtId="168" formatCode="_ * #,##0_ ;_ * \-#,##0_ ;_ * &quot;-&quot;_ ;_ @_ "/>
    <numFmt numFmtId="169" formatCode="_ * #,##0.00_ ;_ * \-#,##0.00_ ;_ * &quot;-&quot;_ ;_ @_ "/>
  </numFmts>
  <fonts count="2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8"/>
      <name val="Arial"/>
      <family val="2"/>
    </font>
    <font>
      <sz val="11"/>
      <name val="Century Gothic"/>
      <family val="2"/>
    </font>
    <font>
      <sz val="14"/>
      <name val="Century Gothic"/>
      <family val="2"/>
    </font>
    <font>
      <sz val="12"/>
      <name val="Century Gothic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7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5" fillId="0" borderId="0"/>
    <xf numFmtId="0" fontId="4" fillId="0" borderId="0"/>
    <xf numFmtId="0" fontId="4" fillId="0" borderId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2" borderId="0" applyNumberFormat="0" applyBorder="0" applyAlignment="0" applyProtection="0"/>
    <xf numFmtId="0" fontId="8" fillId="4" borderId="0" applyNumberFormat="0" applyBorder="0" applyAlignment="0" applyProtection="0"/>
    <xf numFmtId="0" fontId="2" fillId="0" borderId="0"/>
    <xf numFmtId="0" fontId="6" fillId="0" borderId="0"/>
    <xf numFmtId="0" fontId="2" fillId="0" borderId="0"/>
    <xf numFmtId="9" fontId="9" fillId="0" borderId="0" applyFont="0" applyFill="0" applyBorder="0" applyAlignment="0" applyProtection="0"/>
  </cellStyleXfs>
  <cellXfs count="204">
    <xf numFmtId="0" fontId="0" fillId="0" borderId="0" xfId="0"/>
    <xf numFmtId="0" fontId="10" fillId="0" borderId="0" xfId="0" applyFont="1"/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vertical="center"/>
    </xf>
    <xf numFmtId="0" fontId="10" fillId="0" borderId="0" xfId="9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4" applyFont="1" applyBorder="1" applyAlignment="1">
      <alignment horizontal="center" vertical="center"/>
    </xf>
    <xf numFmtId="1" fontId="10" fillId="0" borderId="11" xfId="4" applyNumberFormat="1" applyFont="1" applyBorder="1" applyAlignment="1">
      <alignment horizontal="center" vertical="center"/>
    </xf>
    <xf numFmtId="0" fontId="1" fillId="0" borderId="0" xfId="9" applyFont="1" applyAlignment="1">
      <alignment horizontal="left" vertical="center"/>
    </xf>
    <xf numFmtId="0" fontId="1" fillId="0" borderId="0" xfId="9" applyFont="1" applyAlignment="1">
      <alignment horizontal="center" vertical="center"/>
    </xf>
    <xf numFmtId="0" fontId="1" fillId="0" borderId="0" xfId="9" applyFont="1" applyAlignment="1">
      <alignment vertical="center"/>
    </xf>
    <xf numFmtId="0" fontId="12" fillId="0" borderId="0" xfId="9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2" fillId="0" borderId="0" xfId="9" applyFont="1" applyAlignment="1">
      <alignment horizontal="left" vertical="center"/>
    </xf>
    <xf numFmtId="0" fontId="6" fillId="0" borderId="0" xfId="0" applyFont="1" applyAlignment="1">
      <alignment vertical="center"/>
    </xf>
    <xf numFmtId="0" fontId="12" fillId="0" borderId="0" xfId="1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1" xfId="1" applyFont="1" applyFill="1" applyBorder="1" applyAlignment="1">
      <alignment horizontal="center" vertical="center"/>
    </xf>
    <xf numFmtId="15" fontId="12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9" applyFont="1" applyAlignment="1">
      <alignment horizontal="left" vertical="center"/>
    </xf>
    <xf numFmtId="0" fontId="6" fillId="0" borderId="0" xfId="9" applyFont="1" applyAlignment="1">
      <alignment vertical="center"/>
    </xf>
    <xf numFmtId="0" fontId="12" fillId="0" borderId="1" xfId="9" applyFont="1" applyBorder="1" applyAlignment="1">
      <alignment horizontal="left" vertical="center"/>
    </xf>
    <xf numFmtId="0" fontId="12" fillId="5" borderId="3" xfId="9" applyFont="1" applyFill="1" applyBorder="1" applyAlignment="1">
      <alignment horizontal="right" vertical="center" wrapText="1"/>
    </xf>
    <xf numFmtId="0" fontId="12" fillId="5" borderId="9" xfId="9" applyFont="1" applyFill="1" applyBorder="1" applyAlignment="1">
      <alignment horizontal="right" vertical="center" wrapText="1"/>
    </xf>
    <xf numFmtId="0" fontId="12" fillId="5" borderId="9" xfId="9" applyFont="1" applyFill="1" applyBorder="1" applyAlignment="1">
      <alignment horizontal="left" vertical="center" wrapText="1"/>
    </xf>
    <xf numFmtId="0" fontId="12" fillId="0" borderId="3" xfId="9" applyFont="1" applyBorder="1" applyAlignment="1">
      <alignment horizontal="left" vertical="center" wrapText="1"/>
    </xf>
    <xf numFmtId="0" fontId="12" fillId="0" borderId="9" xfId="9" applyFont="1" applyBorder="1" applyAlignment="1">
      <alignment horizontal="center" vertical="center" wrapText="1"/>
    </xf>
    <xf numFmtId="0" fontId="12" fillId="0" borderId="11" xfId="9" applyFont="1" applyBorder="1" applyAlignment="1">
      <alignment horizontal="center" vertical="center" wrapText="1"/>
    </xf>
    <xf numFmtId="168" fontId="12" fillId="0" borderId="1" xfId="8" applyNumberFormat="1" applyFont="1" applyFill="1" applyBorder="1" applyAlignment="1">
      <alignment horizontal="center" vertical="center" wrapText="1"/>
    </xf>
    <xf numFmtId="169" fontId="12" fillId="0" borderId="1" xfId="9" applyNumberFormat="1" applyFont="1" applyBorder="1" applyAlignment="1">
      <alignment horizontal="right" vertical="center"/>
    </xf>
    <xf numFmtId="15" fontId="12" fillId="0" borderId="8" xfId="9" applyNumberFormat="1" applyFont="1" applyBorder="1" applyAlignment="1">
      <alignment horizontal="left" vertical="center"/>
    </xf>
    <xf numFmtId="15" fontId="12" fillId="0" borderId="9" xfId="9" applyNumberFormat="1" applyFont="1" applyBorder="1" applyAlignment="1">
      <alignment horizontal="left" vertical="center"/>
    </xf>
    <xf numFmtId="41" fontId="12" fillId="0" borderId="1" xfId="9" applyNumberFormat="1" applyFont="1" applyBorder="1" applyAlignment="1">
      <alignment horizontal="center" vertical="center"/>
    </xf>
    <xf numFmtId="164" fontId="6" fillId="5" borderId="3" xfId="9" applyNumberFormat="1" applyFont="1" applyFill="1" applyBorder="1" applyAlignment="1">
      <alignment horizontal="right" vertical="center"/>
    </xf>
    <xf numFmtId="164" fontId="6" fillId="5" borderId="9" xfId="9" applyNumberFormat="1" applyFont="1" applyFill="1" applyBorder="1" applyAlignment="1">
      <alignment horizontal="right" vertical="center"/>
    </xf>
    <xf numFmtId="164" fontId="6" fillId="5" borderId="9" xfId="9" applyNumberFormat="1" applyFont="1" applyFill="1" applyBorder="1" applyAlignment="1">
      <alignment horizontal="left" vertical="center"/>
    </xf>
    <xf numFmtId="164" fontId="6" fillId="0" borderId="3" xfId="9" applyNumberFormat="1" applyFont="1" applyBorder="1" applyAlignment="1">
      <alignment horizontal="left" vertical="center"/>
    </xf>
    <xf numFmtId="164" fontId="6" fillId="0" borderId="9" xfId="9" applyNumberFormat="1" applyFont="1" applyBorder="1" applyAlignment="1">
      <alignment horizontal="center" vertical="center"/>
    </xf>
    <xf numFmtId="164" fontId="6" fillId="0" borderId="11" xfId="9" applyNumberFormat="1" applyFont="1" applyBorder="1" applyAlignment="1">
      <alignment horizontal="center" vertical="center"/>
    </xf>
    <xf numFmtId="0" fontId="6" fillId="0" borderId="1" xfId="9" applyFont="1" applyBorder="1" applyAlignment="1">
      <alignment horizontal="right" vertical="center"/>
    </xf>
    <xf numFmtId="0" fontId="6" fillId="0" borderId="3" xfId="9" applyFont="1" applyBorder="1" applyAlignment="1">
      <alignment horizontal="right" vertical="center"/>
    </xf>
    <xf numFmtId="0" fontId="6" fillId="0" borderId="9" xfId="9" applyFont="1" applyBorder="1" applyAlignment="1">
      <alignment horizontal="left" vertical="center"/>
    </xf>
    <xf numFmtId="0" fontId="6" fillId="0" borderId="11" xfId="9" applyFont="1" applyBorder="1" applyAlignment="1">
      <alignment horizontal="left" vertical="center"/>
    </xf>
    <xf numFmtId="41" fontId="6" fillId="0" borderId="11" xfId="9" applyNumberFormat="1" applyFont="1" applyBorder="1" applyAlignment="1">
      <alignment horizontal="center" vertical="center"/>
    </xf>
    <xf numFmtId="0" fontId="12" fillId="0" borderId="2" xfId="4" applyFont="1" applyBorder="1" applyAlignment="1">
      <alignment horizontal="left" vertical="center"/>
    </xf>
    <xf numFmtId="168" fontId="6" fillId="5" borderId="8" xfId="9" applyNumberFormat="1" applyFont="1" applyFill="1" applyBorder="1" applyAlignment="1">
      <alignment horizontal="left" vertical="center"/>
    </xf>
    <xf numFmtId="168" fontId="6" fillId="5" borderId="5" xfId="9" applyNumberFormat="1" applyFont="1" applyFill="1" applyBorder="1" applyAlignment="1">
      <alignment horizontal="left" vertical="center"/>
    </xf>
    <xf numFmtId="168" fontId="6" fillId="0" borderId="8" xfId="9" applyNumberFormat="1" applyFont="1" applyBorder="1" applyAlignment="1">
      <alignment horizontal="left" vertical="center"/>
    </xf>
    <xf numFmtId="168" fontId="6" fillId="0" borderId="5" xfId="9" applyNumberFormat="1" applyFont="1" applyBorder="1" applyAlignment="1">
      <alignment horizontal="center" vertical="center"/>
    </xf>
    <xf numFmtId="168" fontId="6" fillId="0" borderId="12" xfId="9" applyNumberFormat="1" applyFont="1" applyBorder="1" applyAlignment="1">
      <alignment horizontal="center" vertical="center"/>
    </xf>
    <xf numFmtId="0" fontId="6" fillId="0" borderId="13" xfId="9" applyFont="1" applyBorder="1" applyAlignment="1">
      <alignment horizontal="left" vertical="center"/>
    </xf>
    <xf numFmtId="0" fontId="6" fillId="0" borderId="22" xfId="9" applyFont="1" applyBorder="1" applyAlignment="1">
      <alignment horizontal="left" vertical="center"/>
    </xf>
    <xf numFmtId="0" fontId="6" fillId="0" borderId="23" xfId="9" applyFont="1" applyBorder="1" applyAlignment="1">
      <alignment horizontal="left" vertical="center"/>
    </xf>
    <xf numFmtId="41" fontId="6" fillId="0" borderId="23" xfId="9" applyNumberFormat="1" applyFont="1" applyBorder="1" applyAlignment="1">
      <alignment horizontal="center" vertical="center"/>
    </xf>
    <xf numFmtId="0" fontId="12" fillId="0" borderId="13" xfId="4" applyFont="1" applyBorder="1" applyAlignment="1">
      <alignment horizontal="left" vertical="center"/>
    </xf>
    <xf numFmtId="168" fontId="6" fillId="0" borderId="22" xfId="9" applyNumberFormat="1" applyFont="1" applyBorder="1" applyAlignment="1">
      <alignment horizontal="left" vertical="center"/>
    </xf>
    <xf numFmtId="168" fontId="6" fillId="0" borderId="0" xfId="9" applyNumberFormat="1" applyFont="1" applyAlignment="1">
      <alignment horizontal="left" vertical="center"/>
    </xf>
    <xf numFmtId="168" fontId="6" fillId="0" borderId="0" xfId="9" applyNumberFormat="1" applyFont="1" applyAlignment="1">
      <alignment horizontal="center" vertical="center"/>
    </xf>
    <xf numFmtId="168" fontId="6" fillId="0" borderId="23" xfId="9" applyNumberFormat="1" applyFont="1" applyBorder="1" applyAlignment="1">
      <alignment horizontal="center" vertical="center"/>
    </xf>
    <xf numFmtId="0" fontId="13" fillId="0" borderId="22" xfId="9" applyFont="1" applyBorder="1" applyAlignment="1">
      <alignment vertical="center"/>
    </xf>
    <xf numFmtId="0" fontId="13" fillId="0" borderId="0" xfId="4" applyFont="1" applyAlignment="1">
      <alignment horizontal="center" vertical="center"/>
    </xf>
    <xf numFmtId="0" fontId="14" fillId="0" borderId="0" xfId="9" applyFont="1" applyAlignment="1">
      <alignment horizontal="left" vertical="center"/>
    </xf>
    <xf numFmtId="41" fontId="14" fillId="0" borderId="13" xfId="9" applyNumberFormat="1" applyFont="1" applyBorder="1" applyAlignment="1">
      <alignment horizontal="center" vertical="center"/>
    </xf>
    <xf numFmtId="0" fontId="12" fillId="0" borderId="22" xfId="4" applyFont="1" applyBorder="1" applyAlignment="1">
      <alignment horizontal="left" vertical="center"/>
    </xf>
    <xf numFmtId="167" fontId="6" fillId="5" borderId="0" xfId="9" applyNumberFormat="1" applyFont="1" applyFill="1" applyAlignment="1">
      <alignment horizontal="center" vertical="center"/>
    </xf>
    <xf numFmtId="167" fontId="6" fillId="0" borderId="0" xfId="9" applyNumberFormat="1" applyFont="1" applyAlignment="1">
      <alignment horizontal="left" vertical="center"/>
    </xf>
    <xf numFmtId="167" fontId="6" fillId="0" borderId="23" xfId="9" applyNumberFormat="1" applyFont="1" applyBorder="1" applyAlignment="1">
      <alignment horizontal="left" vertical="center"/>
    </xf>
    <xf numFmtId="167" fontId="6" fillId="5" borderId="23" xfId="9" applyNumberFormat="1" applyFont="1" applyFill="1" applyBorder="1" applyAlignment="1">
      <alignment horizontal="center" vertical="center"/>
    </xf>
    <xf numFmtId="168" fontId="6" fillId="5" borderId="22" xfId="9" applyNumberFormat="1" applyFont="1" applyFill="1" applyBorder="1" applyAlignment="1">
      <alignment horizontal="left" vertical="center"/>
    </xf>
    <xf numFmtId="168" fontId="6" fillId="5" borderId="0" xfId="9" applyNumberFormat="1" applyFont="1" applyFill="1" applyAlignment="1">
      <alignment horizontal="left" vertical="center"/>
    </xf>
    <xf numFmtId="0" fontId="12" fillId="0" borderId="4" xfId="4" applyFont="1" applyBorder="1" applyAlignment="1">
      <alignment horizontal="left" vertical="center"/>
    </xf>
    <xf numFmtId="168" fontId="6" fillId="0" borderId="6" xfId="9" applyNumberFormat="1" applyFont="1" applyBorder="1" applyAlignment="1">
      <alignment horizontal="left" vertical="center"/>
    </xf>
    <xf numFmtId="168" fontId="6" fillId="0" borderId="7" xfId="9" applyNumberFormat="1" applyFont="1" applyBorder="1" applyAlignment="1">
      <alignment horizontal="left" vertical="center"/>
    </xf>
    <xf numFmtId="168" fontId="6" fillId="0" borderId="7" xfId="9" applyNumberFormat="1" applyFont="1" applyBorder="1" applyAlignment="1">
      <alignment horizontal="center" vertical="center"/>
    </xf>
    <xf numFmtId="168" fontId="6" fillId="0" borderId="10" xfId="9" applyNumberFormat="1" applyFont="1" applyBorder="1" applyAlignment="1">
      <alignment horizontal="center" vertical="center"/>
    </xf>
    <xf numFmtId="0" fontId="13" fillId="0" borderId="6" xfId="4" applyFont="1" applyBorder="1" applyAlignment="1">
      <alignment horizontal="left" vertical="center"/>
    </xf>
    <xf numFmtId="167" fontId="14" fillId="0" borderId="7" xfId="9" applyNumberFormat="1" applyFont="1" applyBorder="1" applyAlignment="1">
      <alignment horizontal="center" vertical="center"/>
    </xf>
    <xf numFmtId="167" fontId="14" fillId="0" borderId="10" xfId="9" applyNumberFormat="1" applyFont="1" applyBorder="1" applyAlignment="1">
      <alignment horizontal="center" vertical="center"/>
    </xf>
    <xf numFmtId="167" fontId="6" fillId="0" borderId="23" xfId="9" applyNumberFormat="1" applyFont="1" applyBorder="1" applyAlignment="1">
      <alignment horizontal="center" vertical="center"/>
    </xf>
    <xf numFmtId="0" fontId="12" fillId="0" borderId="13" xfId="10" applyFont="1" applyBorder="1" applyAlignment="1">
      <alignment horizontal="left" vertical="center"/>
    </xf>
    <xf numFmtId="169" fontId="12" fillId="0" borderId="0" xfId="10" applyNumberFormat="1" applyFont="1" applyAlignment="1">
      <alignment horizontal="left" vertical="center"/>
    </xf>
    <xf numFmtId="169" fontId="12" fillId="0" borderId="22" xfId="10" applyNumberFormat="1" applyFont="1" applyBorder="1" applyAlignment="1">
      <alignment horizontal="left" vertical="center"/>
    </xf>
    <xf numFmtId="169" fontId="12" fillId="0" borderId="0" xfId="10" applyNumberFormat="1" applyFont="1" applyAlignment="1">
      <alignment horizontal="center" vertical="center"/>
    </xf>
    <xf numFmtId="169" fontId="12" fillId="0" borderId="23" xfId="10" applyNumberFormat="1" applyFont="1" applyBorder="1" applyAlignment="1">
      <alignment horizontal="center" vertical="center"/>
    </xf>
    <xf numFmtId="0" fontId="12" fillId="0" borderId="13" xfId="9" applyFont="1" applyBorder="1" applyAlignment="1">
      <alignment horizontal="left" vertical="center"/>
    </xf>
    <xf numFmtId="43" fontId="12" fillId="5" borderId="0" xfId="4" applyNumberFormat="1" applyFont="1" applyFill="1" applyAlignment="1">
      <alignment horizontal="left" vertical="center"/>
    </xf>
    <xf numFmtId="43" fontId="12" fillId="0" borderId="23" xfId="4" applyNumberFormat="1" applyFont="1" applyBorder="1" applyAlignment="1">
      <alignment horizontal="left" vertical="center"/>
    </xf>
    <xf numFmtId="43" fontId="12" fillId="0" borderId="23" xfId="9" applyNumberFormat="1" applyFont="1" applyBorder="1" applyAlignment="1">
      <alignment horizontal="center" vertical="center"/>
    </xf>
    <xf numFmtId="43" fontId="12" fillId="0" borderId="23" xfId="4" applyNumberFormat="1" applyFont="1" applyBorder="1" applyAlignment="1">
      <alignment horizontal="center" vertical="center"/>
    </xf>
    <xf numFmtId="169" fontId="12" fillId="0" borderId="7" xfId="4" applyNumberFormat="1" applyFont="1" applyBorder="1" applyAlignment="1">
      <alignment horizontal="left" vertical="center"/>
    </xf>
    <xf numFmtId="169" fontId="6" fillId="0" borderId="6" xfId="9" applyNumberFormat="1" applyFont="1" applyBorder="1" applyAlignment="1">
      <alignment horizontal="left" vertical="center"/>
    </xf>
    <xf numFmtId="169" fontId="6" fillId="0" borderId="7" xfId="9" applyNumberFormat="1" applyFont="1" applyBorder="1" applyAlignment="1">
      <alignment horizontal="center" vertical="center"/>
    </xf>
    <xf numFmtId="169" fontId="6" fillId="0" borderId="10" xfId="9" applyNumberFormat="1" applyFont="1" applyBorder="1" applyAlignment="1">
      <alignment horizontal="center" vertical="center"/>
    </xf>
    <xf numFmtId="0" fontId="6" fillId="0" borderId="4" xfId="9" applyFont="1" applyBorder="1" applyAlignment="1">
      <alignment horizontal="left" vertical="center"/>
    </xf>
    <xf numFmtId="0" fontId="6" fillId="0" borderId="6" xfId="9" applyFont="1" applyBorder="1" applyAlignment="1">
      <alignment horizontal="left" vertical="center"/>
    </xf>
    <xf numFmtId="0" fontId="12" fillId="0" borderId="6" xfId="4" applyFont="1" applyBorder="1" applyAlignment="1">
      <alignment horizontal="left" vertical="center"/>
    </xf>
    <xf numFmtId="43" fontId="12" fillId="5" borderId="7" xfId="4" applyNumberFormat="1" applyFont="1" applyFill="1" applyBorder="1" applyAlignment="1">
      <alignment horizontal="left" vertical="center"/>
    </xf>
    <xf numFmtId="43" fontId="12" fillId="0" borderId="10" xfId="4" applyNumberFormat="1" applyFont="1" applyBorder="1" applyAlignment="1">
      <alignment horizontal="left" vertical="center"/>
    </xf>
    <xf numFmtId="43" fontId="12" fillId="0" borderId="10" xfId="4" applyNumberFormat="1" applyFont="1" applyBorder="1" applyAlignment="1">
      <alignment horizontal="center" vertical="center"/>
    </xf>
    <xf numFmtId="0" fontId="12" fillId="5" borderId="0" xfId="9" applyFont="1" applyFill="1" applyAlignment="1">
      <alignment horizontal="left" vertical="center"/>
    </xf>
    <xf numFmtId="0" fontId="12" fillId="5" borderId="0" xfId="0" applyFont="1" applyFill="1" applyAlignment="1">
      <alignment vertical="center"/>
    </xf>
    <xf numFmtId="0" fontId="12" fillId="0" borderId="0" xfId="3" applyFont="1" applyAlignment="1">
      <alignment vertical="center"/>
    </xf>
    <xf numFmtId="0" fontId="12" fillId="5" borderId="0" xfId="3" applyFont="1" applyFill="1" applyAlignment="1">
      <alignment horizontal="left" vertical="center"/>
    </xf>
    <xf numFmtId="0" fontId="12" fillId="5" borderId="0" xfId="1" applyFont="1" applyFill="1" applyAlignment="1">
      <alignment vertical="center"/>
    </xf>
    <xf numFmtId="15" fontId="12" fillId="5" borderId="0" xfId="3" applyNumberFormat="1" applyFont="1" applyFill="1" applyAlignment="1">
      <alignment horizontal="left" vertical="center"/>
    </xf>
    <xf numFmtId="0" fontId="12" fillId="5" borderId="0" xfId="3" applyFont="1" applyFill="1" applyAlignment="1">
      <alignment vertical="center"/>
    </xf>
    <xf numFmtId="0" fontId="6" fillId="0" borderId="0" xfId="3" applyFont="1" applyAlignment="1">
      <alignment vertical="center"/>
    </xf>
    <xf numFmtId="164" fontId="12" fillId="5" borderId="9" xfId="9" applyNumberFormat="1" applyFont="1" applyFill="1" applyBorder="1" applyAlignment="1">
      <alignment horizontal="right" vertical="center"/>
    </xf>
    <xf numFmtId="168" fontId="12" fillId="5" borderId="5" xfId="9" applyNumberFormat="1" applyFont="1" applyFill="1" applyBorder="1" applyAlignment="1">
      <alignment horizontal="left" vertical="center"/>
    </xf>
    <xf numFmtId="168" fontId="12" fillId="0" borderId="0" xfId="9" applyNumberFormat="1" applyFont="1" applyAlignment="1">
      <alignment horizontal="left" vertical="center"/>
    </xf>
    <xf numFmtId="168" fontId="12" fillId="5" borderId="0" xfId="9" applyNumberFormat="1" applyFont="1" applyFill="1" applyAlignment="1">
      <alignment horizontal="left" vertical="center"/>
    </xf>
    <xf numFmtId="168" fontId="12" fillId="0" borderId="7" xfId="9" applyNumberFormat="1" applyFont="1" applyBorder="1" applyAlignment="1">
      <alignment horizontal="left" vertical="center"/>
    </xf>
    <xf numFmtId="0" fontId="10" fillId="0" borderId="0" xfId="0" pivotButton="1" applyFont="1" applyAlignment="1">
      <alignment horizontal="left"/>
    </xf>
    <xf numFmtId="15" fontId="10" fillId="0" borderId="0" xfId="0" applyNumberFormat="1" applyFont="1" applyAlignment="1">
      <alignment horizontal="left"/>
    </xf>
    <xf numFmtId="0" fontId="10" fillId="6" borderId="1" xfId="0" applyFont="1" applyFill="1" applyBorder="1" applyAlignment="1">
      <alignment vertical="center" wrapText="1"/>
    </xf>
    <xf numFmtId="0" fontId="10" fillId="6" borderId="1" xfId="4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1" fontId="10" fillId="0" borderId="11" xfId="0" applyNumberFormat="1" applyFont="1" applyBorder="1" applyAlignment="1">
      <alignment horizontal="center" vertical="center"/>
    </xf>
    <xf numFmtId="43" fontId="10" fillId="0" borderId="26" xfId="0" applyNumberFormat="1" applyFont="1" applyBorder="1" applyAlignment="1">
      <alignment horizontal="center" vertical="center"/>
    </xf>
    <xf numFmtId="43" fontId="10" fillId="0" borderId="27" xfId="0" applyNumberFormat="1" applyFont="1" applyBorder="1" applyAlignment="1">
      <alignment horizontal="center" vertical="center"/>
    </xf>
    <xf numFmtId="43" fontId="10" fillId="6" borderId="27" xfId="0" applyNumberFormat="1" applyFont="1" applyFill="1" applyBorder="1" applyAlignment="1">
      <alignment horizontal="center" vertical="center"/>
    </xf>
    <xf numFmtId="43" fontId="10" fillId="6" borderId="28" xfId="0" applyNumberFormat="1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6" xfId="0" applyFont="1" applyBorder="1" applyAlignment="1">
      <alignment vertical="center"/>
    </xf>
    <xf numFmtId="43" fontId="10" fillId="0" borderId="28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20" fontId="10" fillId="3" borderId="11" xfId="0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6" xfId="4" applyFont="1" applyBorder="1" applyAlignment="1">
      <alignment horizontal="center" vertical="center"/>
    </xf>
    <xf numFmtId="43" fontId="10" fillId="0" borderId="25" xfId="0" applyNumberFormat="1" applyFont="1" applyBorder="1" applyAlignment="1">
      <alignment horizontal="center" vertical="center"/>
    </xf>
    <xf numFmtId="43" fontId="1" fillId="0" borderId="0" xfId="9" applyNumberFormat="1" applyFont="1" applyAlignment="1">
      <alignment vertical="center"/>
    </xf>
    <xf numFmtId="43" fontId="15" fillId="6" borderId="27" xfId="0" applyNumberFormat="1" applyFont="1" applyFill="1" applyBorder="1" applyAlignment="1">
      <alignment horizontal="center" vertical="center"/>
    </xf>
    <xf numFmtId="43" fontId="15" fillId="0" borderId="27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4" xfId="1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0" xfId="3" applyFont="1" applyFill="1" applyAlignment="1">
      <alignment horizontal="centerContinuous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9" fontId="17" fillId="0" borderId="0" xfId="0" applyNumberFormat="1" applyFont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165" fontId="17" fillId="0" borderId="0" xfId="0" applyNumberFormat="1" applyFont="1" applyAlignment="1">
      <alignment horizontal="center" vertical="center"/>
    </xf>
    <xf numFmtId="0" fontId="17" fillId="0" borderId="0" xfId="0" applyFont="1"/>
    <xf numFmtId="0" fontId="21" fillId="0" borderId="0" xfId="0" applyFont="1"/>
    <xf numFmtId="165" fontId="17" fillId="0" borderId="0" xfId="12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165" fontId="19" fillId="0" borderId="0" xfId="0" applyNumberFormat="1" applyFont="1" applyAlignment="1">
      <alignment horizontal="center" vertical="center"/>
    </xf>
    <xf numFmtId="0" fontId="17" fillId="0" borderId="0" xfId="4" applyFont="1" applyAlignment="1">
      <alignment vertical="center"/>
    </xf>
    <xf numFmtId="0" fontId="17" fillId="0" borderId="0" xfId="4" applyFont="1" applyAlignment="1">
      <alignment horizontal="center" vertical="center"/>
    </xf>
    <xf numFmtId="0" fontId="17" fillId="0" borderId="0" xfId="4" applyFont="1" applyAlignment="1">
      <alignment horizontal="left" vertical="center"/>
    </xf>
    <xf numFmtId="20" fontId="17" fillId="0" borderId="0" xfId="4" applyNumberFormat="1" applyFont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20" fontId="17" fillId="0" borderId="1" xfId="4" applyNumberFormat="1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20" fillId="0" borderId="0" xfId="4" applyFont="1" applyAlignment="1">
      <alignment vertical="center"/>
    </xf>
    <xf numFmtId="0" fontId="20" fillId="0" borderId="1" xfId="0" applyFont="1" applyBorder="1" applyAlignment="1">
      <alignment vertical="center"/>
    </xf>
    <xf numFmtId="20" fontId="20" fillId="0" borderId="1" xfId="4" applyNumberFormat="1" applyFont="1" applyBorder="1" applyAlignment="1">
      <alignment horizontal="center" vertical="center"/>
    </xf>
    <xf numFmtId="0" fontId="20" fillId="0" borderId="0" xfId="4" applyFont="1" applyAlignment="1">
      <alignment horizontal="center" vertical="center"/>
    </xf>
    <xf numFmtId="0" fontId="20" fillId="0" borderId="1" xfId="4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17" fillId="0" borderId="1" xfId="4" applyFont="1" applyBorder="1" applyAlignment="1">
      <alignment vertical="center"/>
    </xf>
    <xf numFmtId="1" fontId="17" fillId="0" borderId="0" xfId="4" applyNumberFormat="1" applyFont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17" fillId="0" borderId="0" xfId="4" applyFont="1"/>
    <xf numFmtId="0" fontId="18" fillId="7" borderId="14" xfId="0" applyFont="1" applyFill="1" applyBorder="1" applyAlignment="1">
      <alignment horizontal="left" vertical="center"/>
    </xf>
    <xf numFmtId="0" fontId="18" fillId="7" borderId="15" xfId="0" applyFont="1" applyFill="1" applyBorder="1" applyAlignment="1">
      <alignment horizontal="left" vertical="center"/>
    </xf>
    <xf numFmtId="0" fontId="19" fillId="7" borderId="16" xfId="0" applyFont="1" applyFill="1" applyBorder="1" applyAlignment="1">
      <alignment horizontal="left" vertical="center"/>
    </xf>
    <xf numFmtId="0" fontId="18" fillId="7" borderId="17" xfId="0" applyFont="1" applyFill="1" applyBorder="1" applyAlignment="1">
      <alignment horizontal="left" vertical="center"/>
    </xf>
    <xf numFmtId="0" fontId="18" fillId="7" borderId="0" xfId="0" applyFont="1" applyFill="1" applyAlignment="1">
      <alignment horizontal="left" vertical="center"/>
    </xf>
    <xf numFmtId="0" fontId="19" fillId="7" borderId="18" xfId="0" applyFont="1" applyFill="1" applyBorder="1" applyAlignment="1">
      <alignment horizontal="left" vertical="center"/>
    </xf>
    <xf numFmtId="0" fontId="18" fillId="7" borderId="19" xfId="0" applyFont="1" applyFill="1" applyBorder="1" applyAlignment="1">
      <alignment vertical="center"/>
    </xf>
    <xf numFmtId="0" fontId="18" fillId="7" borderId="20" xfId="0" applyFont="1" applyFill="1" applyBorder="1" applyAlignment="1">
      <alignment vertical="center"/>
    </xf>
    <xf numFmtId="0" fontId="18" fillId="7" borderId="20" xfId="0" applyFont="1" applyFill="1" applyBorder="1" applyAlignment="1">
      <alignment horizontal="left" vertical="center"/>
    </xf>
    <xf numFmtId="20" fontId="19" fillId="7" borderId="21" xfId="0" applyNumberFormat="1" applyFont="1" applyFill="1" applyBorder="1" applyAlignment="1">
      <alignment horizontal="left" vertical="center"/>
    </xf>
    <xf numFmtId="2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22" fillId="0" borderId="0" xfId="0" applyFont="1"/>
    <xf numFmtId="2" fontId="17" fillId="0" borderId="0" xfId="4" applyNumberFormat="1" applyFont="1" applyAlignment="1">
      <alignment horizontal="center" vertical="center"/>
    </xf>
    <xf numFmtId="0" fontId="18" fillId="7" borderId="14" xfId="0" applyFont="1" applyFill="1" applyBorder="1" applyAlignment="1">
      <alignment vertical="center"/>
    </xf>
    <xf numFmtId="0" fontId="17" fillId="7" borderId="15" xfId="0" applyFont="1" applyFill="1" applyBorder="1" applyAlignment="1">
      <alignment horizontal="left" vertical="center"/>
    </xf>
    <xf numFmtId="0" fontId="17" fillId="7" borderId="16" xfId="0" applyFont="1" applyFill="1" applyBorder="1" applyAlignment="1">
      <alignment horizontal="left" vertical="center"/>
    </xf>
    <xf numFmtId="0" fontId="18" fillId="7" borderId="17" xfId="1" applyFont="1" applyFill="1" applyBorder="1" applyAlignment="1">
      <alignment horizontal="left" vertical="center"/>
    </xf>
    <xf numFmtId="0" fontId="17" fillId="7" borderId="0" xfId="0" applyFont="1" applyFill="1" applyAlignment="1">
      <alignment horizontal="left" vertical="center"/>
    </xf>
    <xf numFmtId="0" fontId="17" fillId="7" borderId="18" xfId="0" applyFont="1" applyFill="1" applyBorder="1" applyAlignment="1">
      <alignment horizontal="left" vertical="center"/>
    </xf>
    <xf numFmtId="0" fontId="17" fillId="7" borderId="20" xfId="0" applyFont="1" applyFill="1" applyBorder="1" applyAlignment="1">
      <alignment vertical="center"/>
    </xf>
    <xf numFmtId="0" fontId="17" fillId="7" borderId="20" xfId="0" applyFont="1" applyFill="1" applyBorder="1" applyAlignment="1">
      <alignment horizontal="left" vertical="center"/>
    </xf>
    <xf numFmtId="20" fontId="17" fillId="7" borderId="21" xfId="0" applyNumberFormat="1" applyFont="1" applyFill="1" applyBorder="1" applyAlignment="1">
      <alignment horizontal="left" vertical="center"/>
    </xf>
  </cellXfs>
  <cellStyles count="13">
    <cellStyle name="Accent4" xfId="8" builtinId="41"/>
    <cellStyle name="Comma 2" xfId="5" xr:uid="{00000000-0005-0000-0000-000001000000}"/>
    <cellStyle name="Good 2" xfId="7" xr:uid="{00000000-0005-0000-0000-000003000000}"/>
    <cellStyle name="Normal" xfId="0" builtinId="0"/>
    <cellStyle name="Normal 2" xfId="4" xr:uid="{00000000-0005-0000-0000-000005000000}"/>
    <cellStyle name="Normal 2 2" xfId="11" xr:uid="{00000000-0005-0000-0000-000006000000}"/>
    <cellStyle name="Normal 2 3" xfId="10" xr:uid="{00000000-0005-0000-0000-000007000000}"/>
    <cellStyle name="Normal 3" xfId="1" xr:uid="{00000000-0005-0000-0000-000008000000}"/>
    <cellStyle name="Normal 3 2" xfId="3" xr:uid="{00000000-0005-0000-0000-000009000000}"/>
    <cellStyle name="Normal 3 3" xfId="9" xr:uid="{00000000-0005-0000-0000-00000A000000}"/>
    <cellStyle name="Normal 4" xfId="2" xr:uid="{00000000-0005-0000-0000-00000B000000}"/>
    <cellStyle name="Percent" xfId="12" builtinId="5"/>
    <cellStyle name="Percent 2" xfId="6" xr:uid="{00000000-0005-0000-0000-00000C000000}"/>
  </cellStyles>
  <dxfs count="7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ont>
        <color auto="1"/>
      </font>
    </dxf>
    <dxf>
      <font>
        <color auto="1"/>
      </font>
    </dxf>
    <dxf>
      <font>
        <color auto="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Invisible" pivot="0" table="0" count="0" xr9:uid="{00000000-0011-0000-FFFF-FFFF00000000}"/>
    <tableStyle name="Table Style 1" pivot="0" count="2" xr9:uid="{00000000-0011-0000-FFFF-FFFF01000000}">
      <tableStyleElement type="wholeTable" dxfId="69"/>
      <tableStyleElement type="headerRow" dxfId="68"/>
    </tableStyle>
  </tableStyles>
  <colors>
    <mruColors>
      <color rgb="FFA3D4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ita Theron" refreshedDate="46086.376603819444" missingItemsLimit="0" createdVersion="8" refreshedVersion="8" minRefreshableVersion="3" recordCount="61" xr:uid="{1AC6663B-085B-48C5-9C50-96397F27502D}">
  <cacheSource type="worksheet">
    <worksheetSource ref="B22:H83" sheet="Input"/>
  </cacheSource>
  <cacheFields count="7">
    <cacheField name="VOC" numFmtId="0">
      <sharedItems count="1">
        <s v="KID"/>
      </sharedItems>
    </cacheField>
    <cacheField name="Route" numFmtId="0">
      <sharedItems count="1">
        <s v="D08"/>
      </sharedItems>
    </cacheField>
    <cacheField name="Direction" numFmtId="0">
      <sharedItems/>
    </cacheField>
    <cacheField name="Peak" numFmtId="0">
      <sharedItems count="2">
        <s v="am"/>
        <s v="pm"/>
      </sharedItems>
    </cacheField>
    <cacheField name="BLOCK" numFmtId="0">
      <sharedItems containsSemiMixedTypes="0" containsString="0" containsNumber="1" containsInteger="1" minValue="790" maxValue="795" count="6">
        <n v="790"/>
        <n v="791"/>
        <n v="792"/>
        <n v="793"/>
        <n v="794"/>
        <n v="795"/>
      </sharedItems>
    </cacheField>
    <cacheField name="Depart" numFmtId="0">
      <sharedItems count="2">
        <s v="Stables Turnaround"/>
        <s v="Century City Rail"/>
      </sharedItems>
    </cacheField>
    <cacheField name="TT DATE" numFmtId="15">
      <sharedItems containsSemiMixedTypes="0" containsNonDate="0" containsDate="1" containsString="0" minDate="2026-04-04T00:00:00" maxDate="2026-04-05T00:00:00" count="1">
        <d v="2026-04-04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"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2"/>
    <x v="0"/>
    <x v="0"/>
  </r>
  <r>
    <x v="0"/>
    <x v="0"/>
    <s v="F"/>
    <x v="0"/>
    <x v="3"/>
    <x v="0"/>
    <x v="0"/>
  </r>
  <r>
    <x v="0"/>
    <x v="0"/>
    <s v="F"/>
    <x v="0"/>
    <x v="4"/>
    <x v="0"/>
    <x v="0"/>
  </r>
  <r>
    <x v="0"/>
    <x v="0"/>
    <s v="F"/>
    <x v="0"/>
    <x v="5"/>
    <x v="0"/>
    <x v="0"/>
  </r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2"/>
    <x v="0"/>
    <x v="0"/>
  </r>
  <r>
    <x v="0"/>
    <x v="0"/>
    <s v="F"/>
    <x v="0"/>
    <x v="3"/>
    <x v="0"/>
    <x v="0"/>
  </r>
  <r>
    <x v="0"/>
    <x v="0"/>
    <s v="F"/>
    <x v="0"/>
    <x v="4"/>
    <x v="0"/>
    <x v="0"/>
  </r>
  <r>
    <x v="0"/>
    <x v="0"/>
    <s v="F"/>
    <x v="0"/>
    <x v="5"/>
    <x v="0"/>
    <x v="0"/>
  </r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2"/>
    <x v="0"/>
    <x v="0"/>
  </r>
  <r>
    <x v="0"/>
    <x v="0"/>
    <s v="F"/>
    <x v="0"/>
    <x v="3"/>
    <x v="0"/>
    <x v="0"/>
  </r>
  <r>
    <x v="0"/>
    <x v="0"/>
    <s v="F"/>
    <x v="0"/>
    <x v="4"/>
    <x v="0"/>
    <x v="0"/>
  </r>
  <r>
    <x v="0"/>
    <x v="0"/>
    <s v="F"/>
    <x v="0"/>
    <x v="0"/>
    <x v="0"/>
    <x v="0"/>
  </r>
  <r>
    <x v="0"/>
    <x v="0"/>
    <s v="R"/>
    <x v="0"/>
    <x v="0"/>
    <x v="1"/>
    <x v="0"/>
  </r>
  <r>
    <x v="0"/>
    <x v="0"/>
    <s v="R"/>
    <x v="0"/>
    <x v="1"/>
    <x v="1"/>
    <x v="0"/>
  </r>
  <r>
    <x v="0"/>
    <x v="0"/>
    <s v="R"/>
    <x v="0"/>
    <x v="2"/>
    <x v="1"/>
    <x v="0"/>
  </r>
  <r>
    <x v="0"/>
    <x v="0"/>
    <s v="R"/>
    <x v="0"/>
    <x v="3"/>
    <x v="1"/>
    <x v="0"/>
  </r>
  <r>
    <x v="0"/>
    <x v="0"/>
    <s v="R"/>
    <x v="0"/>
    <x v="4"/>
    <x v="1"/>
    <x v="0"/>
  </r>
  <r>
    <x v="0"/>
    <x v="0"/>
    <s v="R"/>
    <x v="0"/>
    <x v="5"/>
    <x v="1"/>
    <x v="0"/>
  </r>
  <r>
    <x v="0"/>
    <x v="0"/>
    <s v="R"/>
    <x v="0"/>
    <x v="0"/>
    <x v="1"/>
    <x v="0"/>
  </r>
  <r>
    <x v="0"/>
    <x v="0"/>
    <s v="R"/>
    <x v="0"/>
    <x v="1"/>
    <x v="1"/>
    <x v="0"/>
  </r>
  <r>
    <x v="0"/>
    <x v="0"/>
    <s v="R"/>
    <x v="0"/>
    <x v="2"/>
    <x v="1"/>
    <x v="0"/>
  </r>
  <r>
    <x v="0"/>
    <x v="0"/>
    <s v="R"/>
    <x v="0"/>
    <x v="3"/>
    <x v="1"/>
    <x v="0"/>
  </r>
  <r>
    <x v="0"/>
    <x v="0"/>
    <s v="R"/>
    <x v="0"/>
    <x v="4"/>
    <x v="1"/>
    <x v="0"/>
  </r>
  <r>
    <x v="0"/>
    <x v="0"/>
    <s v="R"/>
    <x v="0"/>
    <x v="5"/>
    <x v="1"/>
    <x v="0"/>
  </r>
  <r>
    <x v="0"/>
    <x v="0"/>
    <s v="R"/>
    <x v="0"/>
    <x v="0"/>
    <x v="1"/>
    <x v="0"/>
  </r>
  <r>
    <x v="0"/>
    <x v="0"/>
    <s v="R"/>
    <x v="0"/>
    <x v="1"/>
    <x v="1"/>
    <x v="0"/>
  </r>
  <r>
    <x v="0"/>
    <x v="0"/>
    <s v="R"/>
    <x v="0"/>
    <x v="2"/>
    <x v="1"/>
    <x v="0"/>
  </r>
  <r>
    <x v="0"/>
    <x v="0"/>
    <s v="F"/>
    <x v="1"/>
    <x v="0"/>
    <x v="0"/>
    <x v="0"/>
  </r>
  <r>
    <x v="0"/>
    <x v="0"/>
    <s v="F"/>
    <x v="1"/>
    <x v="1"/>
    <x v="0"/>
    <x v="0"/>
  </r>
  <r>
    <x v="0"/>
    <x v="0"/>
    <s v="F"/>
    <x v="1"/>
    <x v="2"/>
    <x v="0"/>
    <x v="0"/>
  </r>
  <r>
    <x v="0"/>
    <x v="0"/>
    <s v="F"/>
    <x v="1"/>
    <x v="3"/>
    <x v="0"/>
    <x v="0"/>
  </r>
  <r>
    <x v="0"/>
    <x v="0"/>
    <s v="F"/>
    <x v="1"/>
    <x v="4"/>
    <x v="0"/>
    <x v="0"/>
  </r>
  <r>
    <x v="0"/>
    <x v="0"/>
    <s v="F"/>
    <x v="1"/>
    <x v="5"/>
    <x v="0"/>
    <x v="0"/>
  </r>
  <r>
    <x v="0"/>
    <x v="0"/>
    <s v="F"/>
    <x v="1"/>
    <x v="0"/>
    <x v="0"/>
    <x v="0"/>
  </r>
  <r>
    <x v="0"/>
    <x v="0"/>
    <s v="F"/>
    <x v="1"/>
    <x v="1"/>
    <x v="0"/>
    <x v="0"/>
  </r>
  <r>
    <x v="0"/>
    <x v="0"/>
    <s v="F"/>
    <x v="1"/>
    <x v="2"/>
    <x v="0"/>
    <x v="0"/>
  </r>
  <r>
    <x v="0"/>
    <x v="0"/>
    <s v="F"/>
    <x v="1"/>
    <x v="3"/>
    <x v="0"/>
    <x v="0"/>
  </r>
  <r>
    <x v="0"/>
    <x v="0"/>
    <s v="F"/>
    <x v="1"/>
    <x v="4"/>
    <x v="0"/>
    <x v="0"/>
  </r>
  <r>
    <x v="0"/>
    <x v="0"/>
    <s v="F"/>
    <x v="1"/>
    <x v="5"/>
    <x v="0"/>
    <x v="0"/>
  </r>
  <r>
    <x v="0"/>
    <x v="0"/>
    <s v="F"/>
    <x v="1"/>
    <x v="1"/>
    <x v="0"/>
    <x v="0"/>
  </r>
  <r>
    <x v="0"/>
    <x v="0"/>
    <s v="R"/>
    <x v="1"/>
    <x v="2"/>
    <x v="1"/>
    <x v="0"/>
  </r>
  <r>
    <x v="0"/>
    <x v="0"/>
    <s v="R"/>
    <x v="1"/>
    <x v="3"/>
    <x v="1"/>
    <x v="0"/>
  </r>
  <r>
    <x v="0"/>
    <x v="0"/>
    <s v="R"/>
    <x v="1"/>
    <x v="4"/>
    <x v="1"/>
    <x v="0"/>
  </r>
  <r>
    <x v="0"/>
    <x v="0"/>
    <s v="R"/>
    <x v="1"/>
    <x v="5"/>
    <x v="1"/>
    <x v="0"/>
  </r>
  <r>
    <x v="0"/>
    <x v="0"/>
    <s v="R"/>
    <x v="1"/>
    <x v="0"/>
    <x v="1"/>
    <x v="0"/>
  </r>
  <r>
    <x v="0"/>
    <x v="0"/>
    <s v="R"/>
    <x v="1"/>
    <x v="1"/>
    <x v="1"/>
    <x v="0"/>
  </r>
  <r>
    <x v="0"/>
    <x v="0"/>
    <s v="R"/>
    <x v="1"/>
    <x v="2"/>
    <x v="1"/>
    <x v="0"/>
  </r>
  <r>
    <x v="0"/>
    <x v="0"/>
    <s v="R"/>
    <x v="1"/>
    <x v="3"/>
    <x v="1"/>
    <x v="0"/>
  </r>
  <r>
    <x v="0"/>
    <x v="0"/>
    <s v="R"/>
    <x v="1"/>
    <x v="4"/>
    <x v="1"/>
    <x v="0"/>
  </r>
  <r>
    <x v="0"/>
    <x v="0"/>
    <s v="R"/>
    <x v="1"/>
    <x v="5"/>
    <x v="1"/>
    <x v="0"/>
  </r>
  <r>
    <x v="0"/>
    <x v="0"/>
    <s v="R"/>
    <x v="1"/>
    <x v="0"/>
    <x v="1"/>
    <x v="0"/>
  </r>
  <r>
    <x v="0"/>
    <x v="0"/>
    <s v="R"/>
    <x v="1"/>
    <x v="1"/>
    <x v="1"/>
    <x v="0"/>
  </r>
  <r>
    <x v="0"/>
    <x v="0"/>
    <s v="R"/>
    <x v="1"/>
    <x v="2"/>
    <x v="1"/>
    <x v="0"/>
  </r>
  <r>
    <x v="0"/>
    <x v="0"/>
    <s v="R"/>
    <x v="1"/>
    <x v="3"/>
    <x v="1"/>
    <x v="0"/>
  </r>
  <r>
    <x v="0"/>
    <x v="0"/>
    <s v="R"/>
    <x v="1"/>
    <x v="4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C5CE9F-A7C3-46F6-ABF1-9F4E36E1AD77}" name="PivotTable1" cacheId="0" applyNumberFormats="0" applyBorderFormats="0" applyFontFormats="0" applyPatternFormats="0" applyAlignmentFormats="0" applyWidthHeightFormats="1" dataCaption="Values" updatedVersion="8" minRefreshableVersion="3" showDrill="0" itemPrintTitles="1" createdVersion="8" indent="0" compact="0" compactData="0" multipleFieldFilters="0">
  <location ref="J23:P48" firstHeaderRow="1" firstDataRow="1" firstDataCol="6"/>
  <pivotFields count="7"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ubtotalTop="0" showAll="0" defaultSubtotal="0">
      <items count="6">
        <item x="0"/>
        <item x="1"/>
        <item x="2"/>
        <item x="3"/>
        <item x="4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5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0"/>
    <field x="1"/>
    <field x="6"/>
    <field x="3"/>
    <field x="5"/>
    <field x="4"/>
  </rowFields>
  <rowItems count="25">
    <i>
      <x/>
      <x/>
      <x/>
      <x/>
      <x/>
      <x/>
    </i>
    <i r="5">
      <x v="1"/>
    </i>
    <i r="5">
      <x v="2"/>
    </i>
    <i r="5">
      <x v="3"/>
    </i>
    <i r="5">
      <x v="4"/>
    </i>
    <i r="5">
      <x v="5"/>
    </i>
    <i r="4">
      <x v="1"/>
      <x/>
    </i>
    <i r="5">
      <x v="1"/>
    </i>
    <i r="5">
      <x v="2"/>
    </i>
    <i r="5">
      <x v="3"/>
    </i>
    <i r="5">
      <x v="4"/>
    </i>
    <i r="5">
      <x v="5"/>
    </i>
    <i r="3">
      <x v="1"/>
      <x/>
      <x/>
    </i>
    <i r="5">
      <x v="1"/>
    </i>
    <i r="5">
      <x v="2"/>
    </i>
    <i r="5">
      <x v="3"/>
    </i>
    <i r="5">
      <x v="4"/>
    </i>
    <i r="5">
      <x v="5"/>
    </i>
    <i r="4">
      <x v="1"/>
      <x/>
    </i>
    <i r="5">
      <x v="1"/>
    </i>
    <i r="5">
      <x v="2"/>
    </i>
    <i r="5">
      <x v="3"/>
    </i>
    <i r="5">
      <x v="4"/>
    </i>
    <i r="5">
      <x v="5"/>
    </i>
    <i t="grand">
      <x/>
    </i>
  </rowItems>
  <colItems count="1">
    <i/>
  </colItems>
  <dataFields count="1">
    <dataField name="Count of BLOCK" fld="4" subtotal="count" baseField="4" baseItem="0"/>
  </dataFields>
  <formats count="55">
    <format dxfId="67">
      <pivotArea type="all" dataOnly="0" outline="0" fieldPosition="0"/>
    </format>
    <format dxfId="66">
      <pivotArea outline="0" collapsedLevelsAreSubtotals="1" fieldPosition="0"/>
    </format>
    <format dxfId="65">
      <pivotArea field="0" type="button" dataOnly="0" labelOnly="1" outline="0" axis="axisRow" fieldPosition="0"/>
    </format>
    <format dxfId="64">
      <pivotArea field="1" type="button" dataOnly="0" labelOnly="1" outline="0" axis="axisRow" fieldPosition="1"/>
    </format>
    <format dxfId="63">
      <pivotArea field="3" type="button" dataOnly="0" labelOnly="1" outline="0" axis="axisRow" fieldPosition="3"/>
    </format>
    <format dxfId="62">
      <pivotArea field="5" type="button" dataOnly="0" labelOnly="1" outline="0" axis="axisRow" fieldPosition="4"/>
    </format>
    <format dxfId="61">
      <pivotArea field="4" type="button" dataOnly="0" labelOnly="1" outline="0" axis="axisRow" fieldPosition="5"/>
    </format>
    <format dxfId="60">
      <pivotArea dataOnly="0" labelOnly="1" outline="0" fieldPosition="0">
        <references count="1">
          <reference field="0" count="0"/>
        </references>
      </pivotArea>
    </format>
    <format dxfId="59">
      <pivotArea dataOnly="0" labelOnly="1" grandRow="1" outline="0" fieldPosition="0"/>
    </format>
    <format dxfId="58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57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56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55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54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53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52">
      <pivotArea dataOnly="0" labelOnly="1" outline="0" axis="axisValues" fieldPosition="0"/>
    </format>
    <format dxfId="51">
      <pivotArea type="all" dataOnly="0" outline="0" fieldPosition="0"/>
    </format>
    <format dxfId="50">
      <pivotArea outline="0" collapsedLevelsAreSubtotals="1" fieldPosition="0"/>
    </format>
    <format dxfId="49">
      <pivotArea field="0" type="button" dataOnly="0" labelOnly="1" outline="0" axis="axisRow" fieldPosition="0"/>
    </format>
    <format dxfId="48">
      <pivotArea field="1" type="button" dataOnly="0" labelOnly="1" outline="0" axis="axisRow" fieldPosition="1"/>
    </format>
    <format dxfId="47">
      <pivotArea field="6" type="button" dataOnly="0" labelOnly="1" outline="0" axis="axisRow" fieldPosition="2"/>
    </format>
    <format dxfId="46">
      <pivotArea field="3" type="button" dataOnly="0" labelOnly="1" outline="0" axis="axisRow" fieldPosition="3"/>
    </format>
    <format dxfId="45">
      <pivotArea field="5" type="button" dataOnly="0" labelOnly="1" outline="0" axis="axisRow" fieldPosition="4"/>
    </format>
    <format dxfId="44">
      <pivotArea field="4" type="button" dataOnly="0" labelOnly="1" outline="0" axis="axisRow" fieldPosition="5"/>
    </format>
    <format dxfId="43">
      <pivotArea dataOnly="0" labelOnly="1" outline="0" fieldPosition="0">
        <references count="1">
          <reference field="0" count="0"/>
        </references>
      </pivotArea>
    </format>
    <format dxfId="42">
      <pivotArea dataOnly="0" labelOnly="1" grandRow="1" outline="0" fieldPosition="0"/>
    </format>
    <format dxfId="41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40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39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38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37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36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35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34">
      <pivotArea dataOnly="0" labelOnly="1" outline="0" axis="axisValues" fieldPosition="0"/>
    </format>
    <format dxfId="33">
      <pivotArea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 selected="0"/>
          <reference field="5" count="1" selected="0">
            <x v="0"/>
          </reference>
          <reference field="6" count="0" selected="0"/>
        </references>
      </pivotArea>
    </format>
    <format dxfId="32">
      <pivotArea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 selected="0"/>
          <reference field="5" count="0" selected="0"/>
          <reference field="6" count="0" selected="0"/>
        </references>
      </pivotArea>
    </format>
    <format dxfId="31">
      <pivotArea grandRow="1" outline="0" collapsedLevelsAreSubtotals="1" fieldPosition="0"/>
    </format>
    <format dxfId="30">
      <pivotArea type="all" dataOnly="0" outline="0" fieldPosition="0"/>
    </format>
    <format dxfId="29">
      <pivotArea outline="0" collapsedLevelsAreSubtotals="1" fieldPosition="0"/>
    </format>
    <format dxfId="28">
      <pivotArea field="0" type="button" dataOnly="0" labelOnly="1" outline="0" axis="axisRow" fieldPosition="0"/>
    </format>
    <format dxfId="27">
      <pivotArea field="1" type="button" dataOnly="0" labelOnly="1" outline="0" axis="axisRow" fieldPosition="1"/>
    </format>
    <format dxfId="26">
      <pivotArea field="6" type="button" dataOnly="0" labelOnly="1" outline="0" axis="axisRow" fieldPosition="2"/>
    </format>
    <format dxfId="25">
      <pivotArea field="3" type="button" dataOnly="0" labelOnly="1" outline="0" axis="axisRow" fieldPosition="3"/>
    </format>
    <format dxfId="24">
      <pivotArea field="5" type="button" dataOnly="0" labelOnly="1" outline="0" axis="axisRow" fieldPosition="4"/>
    </format>
    <format dxfId="23">
      <pivotArea field="4" type="button" dataOnly="0" labelOnly="1" outline="0" axis="axisRow" fieldPosition="5"/>
    </format>
    <format dxfId="22">
      <pivotArea dataOnly="0" labelOnly="1" outline="0" fieldPosition="0">
        <references count="1">
          <reference field="0" count="0"/>
        </references>
      </pivotArea>
    </format>
    <format dxfId="21">
      <pivotArea dataOnly="0" labelOnly="1" grandRow="1" outline="0" fieldPosition="0"/>
    </format>
    <format dxfId="20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19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18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17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16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15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14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13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A70:AH85" totalsRowShown="0" headerRowDxfId="12" dataDxfId="10" headerRowBorderDxfId="11" tableBorderDxfId="9" totalsRowBorderDxfId="8">
  <autoFilter ref="AA70:AH85" xr:uid="{00000000-0009-0000-0100-000001000000}"/>
  <sortState xmlns:xlrd2="http://schemas.microsoft.com/office/spreadsheetml/2017/richdata2" ref="AA71:AH84">
    <sortCondition ref="AD71:AD84"/>
    <sortCondition ref="AE71:AE84"/>
  </sortState>
  <tableColumns count="8">
    <tableColumn id="13" xr3:uid="{00000000-0010-0000-0000-00000D000000}" name="TYPE" dataDxfId="7"/>
    <tableColumn id="14" xr3:uid="{00000000-0010-0000-0000-00000E000000}" name="DIR" dataDxfId="6"/>
    <tableColumn id="15" xr3:uid="{00000000-0010-0000-0000-00000F000000}" name="CODE" dataDxfId="5">
      <calculatedColumnFormula>AA71&amp;AB71</calculatedColumnFormula>
    </tableColumn>
    <tableColumn id="1" xr3:uid="{00000000-0010-0000-0000-000001000000}" name="STOP NAME_x000a_ FROM" dataDxfId="4"/>
    <tableColumn id="5" xr3:uid="{00000000-0010-0000-0000-000005000000}" name="STOP NAME_x000a_ TO" dataDxfId="3"/>
    <tableColumn id="9" xr3:uid="{00000000-0010-0000-0000-000009000000}" name="DISTANCE_x000a_ (m)" dataDxfId="2">
      <calculatedColumnFormula>AH71*1000</calculatedColumnFormula>
    </tableColumn>
    <tableColumn id="10" xr3:uid="{00000000-0010-0000-0000-00000A000000}" name="DISTANCE_x000a_(km)" dataDxfId="1">
      <calculatedColumnFormula>ROUND((AF71/1000),2)</calculatedColumnFormula>
    </tableColumn>
    <tableColumn id="12" xr3:uid="{00000000-0010-0000-0000-00000C000000}" name="NO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Q133"/>
  <sheetViews>
    <sheetView showGridLines="0" zoomScale="75" zoomScaleNormal="75" workbookViewId="0">
      <selection activeCell="AD116" sqref="AD116:AD120"/>
    </sheetView>
  </sheetViews>
  <sheetFormatPr defaultColWidth="9.109375" defaultRowHeight="18" customHeight="1" x14ac:dyDescent="0.25"/>
  <cols>
    <col min="1" max="1" width="4" style="10" customWidth="1"/>
    <col min="2" max="2" width="21.88671875" style="10" bestFit="1" customWidth="1"/>
    <col min="3" max="3" width="22.109375" style="11" bestFit="1" customWidth="1"/>
    <col min="4" max="4" width="22.109375" style="12" bestFit="1" customWidth="1"/>
    <col min="5" max="5" width="17.109375" style="12" customWidth="1"/>
    <col min="6" max="6" width="17.109375" style="4" customWidth="1"/>
    <col min="7" max="7" width="19" style="4" bestFit="1" customWidth="1"/>
    <col min="8" max="9" width="17.109375" style="4" customWidth="1"/>
    <col min="10" max="13" width="17.109375" style="10" customWidth="1"/>
    <col min="14" max="14" width="18.33203125" style="10" bestFit="1" customWidth="1"/>
    <col min="15" max="15" width="13" style="10" customWidth="1"/>
    <col min="16" max="16" width="14.88671875" style="10" customWidth="1"/>
    <col min="17" max="18" width="14.88671875" style="12" customWidth="1"/>
    <col min="19" max="19" width="12.33203125" style="12" bestFit="1" customWidth="1"/>
    <col min="20" max="20" width="10.6640625" style="12" bestFit="1" customWidth="1"/>
    <col min="21" max="21" width="18.44140625" style="12" bestFit="1" customWidth="1"/>
    <col min="22" max="24" width="13.109375" style="12" customWidth="1"/>
    <col min="25" max="25" width="12.6640625" style="12" bestFit="1" customWidth="1"/>
    <col min="26" max="26" width="13.5546875" style="12" bestFit="1" customWidth="1"/>
    <col min="27" max="27" width="19" style="12" bestFit="1" customWidth="1"/>
    <col min="28" max="28" width="10.109375" style="12" bestFit="1" customWidth="1"/>
    <col min="29" max="29" width="11.6640625" style="12" bestFit="1" customWidth="1"/>
    <col min="30" max="30" width="13.44140625" style="12" bestFit="1" customWidth="1"/>
    <col min="31" max="31" width="17.88671875" style="12" bestFit="1" customWidth="1"/>
    <col min="32" max="32" width="16" style="12" bestFit="1" customWidth="1"/>
    <col min="33" max="33" width="19" style="12" bestFit="1" customWidth="1"/>
    <col min="34" max="34" width="14.109375" style="12" bestFit="1" customWidth="1"/>
    <col min="35" max="35" width="11.109375" style="12" bestFit="1" customWidth="1"/>
    <col min="36" max="36" width="12.44140625" style="12" bestFit="1" customWidth="1"/>
    <col min="37" max="37" width="12.6640625" style="12" bestFit="1" customWidth="1"/>
    <col min="38" max="38" width="12.88671875" style="12" bestFit="1" customWidth="1"/>
    <col min="39" max="39" width="19" style="12" bestFit="1" customWidth="1"/>
    <col min="40" max="41" width="9.109375" style="12"/>
    <col min="42" max="42" width="10.33203125" style="12" bestFit="1" customWidth="1"/>
    <col min="43" max="16384" width="9.109375" style="12"/>
  </cols>
  <sheetData>
    <row r="1" spans="2:25" s="3" customFormat="1" ht="18" customHeight="1" x14ac:dyDescent="0.3">
      <c r="B1" s="109" t="s">
        <v>89</v>
      </c>
      <c r="C1" s="110" t="s">
        <v>60</v>
      </c>
      <c r="D1" s="111"/>
      <c r="E1" s="17"/>
      <c r="F1" s="1"/>
      <c r="G1" s="1"/>
      <c r="H1" s="1"/>
      <c r="I1" s="1"/>
      <c r="J1" s="24"/>
      <c r="K1" s="24"/>
      <c r="L1" s="24"/>
      <c r="M1" s="24"/>
      <c r="N1" s="24"/>
      <c r="O1" s="24"/>
      <c r="P1" s="24"/>
      <c r="Q1" s="1"/>
      <c r="R1" s="1"/>
      <c r="S1" s="1"/>
      <c r="T1" s="1"/>
      <c r="U1" s="1"/>
      <c r="V1" s="1"/>
      <c r="W1" s="1"/>
      <c r="X1" s="1"/>
      <c r="Y1" s="1"/>
    </row>
    <row r="2" spans="2:25" s="3" customFormat="1" ht="18" customHeight="1" x14ac:dyDescent="0.3">
      <c r="B2" s="109" t="s">
        <v>0</v>
      </c>
      <c r="C2" s="110" t="s">
        <v>62</v>
      </c>
      <c r="D2" s="111"/>
      <c r="E2" s="17"/>
      <c r="F2" s="1"/>
      <c r="G2" s="1"/>
      <c r="H2" s="1"/>
      <c r="I2" s="1"/>
      <c r="J2" s="24"/>
      <c r="K2" s="24"/>
      <c r="L2" s="24"/>
      <c r="M2" s="24"/>
      <c r="N2" s="24"/>
      <c r="O2" s="24"/>
      <c r="P2" s="24"/>
      <c r="Q2" s="1"/>
      <c r="R2" s="1"/>
      <c r="S2" s="1"/>
      <c r="T2" s="1"/>
      <c r="U2" s="1"/>
      <c r="V2" s="1"/>
      <c r="W2" s="1"/>
      <c r="X2" s="1"/>
      <c r="Y2" s="1"/>
    </row>
    <row r="3" spans="2:25" s="3" customFormat="1" ht="18" customHeight="1" x14ac:dyDescent="0.25">
      <c r="B3" s="109" t="s">
        <v>36</v>
      </c>
      <c r="C3" s="112">
        <v>46116</v>
      </c>
      <c r="D3" s="111"/>
      <c r="E3" s="17"/>
      <c r="J3" s="2"/>
      <c r="K3" s="2"/>
      <c r="L3" s="2"/>
      <c r="M3" s="2"/>
      <c r="N3" s="2"/>
      <c r="O3" s="2"/>
      <c r="P3" s="2"/>
    </row>
    <row r="4" spans="2:25" s="3" customFormat="1" ht="18" customHeight="1" x14ac:dyDescent="0.25">
      <c r="B4" s="109" t="s">
        <v>1</v>
      </c>
      <c r="C4" s="110" t="s">
        <v>3</v>
      </c>
      <c r="D4" s="113"/>
      <c r="E4" s="109"/>
      <c r="I4" s="148" t="s">
        <v>2</v>
      </c>
      <c r="J4" s="148"/>
      <c r="K4" s="2"/>
      <c r="L4" s="2"/>
      <c r="M4" s="2"/>
      <c r="N4" s="2"/>
      <c r="O4" s="2"/>
      <c r="P4" s="2"/>
    </row>
    <row r="5" spans="2:25" s="3" customFormat="1" ht="18" customHeight="1" x14ac:dyDescent="0.25">
      <c r="B5" s="109" t="s">
        <v>4</v>
      </c>
      <c r="C5" s="110" t="s">
        <v>84</v>
      </c>
      <c r="D5" s="113"/>
      <c r="E5" s="109"/>
      <c r="I5" s="148" t="s">
        <v>5</v>
      </c>
      <c r="J5" s="148"/>
      <c r="K5" s="2"/>
      <c r="L5" s="2"/>
      <c r="M5" s="2"/>
      <c r="N5" s="2"/>
      <c r="O5" s="2"/>
      <c r="P5" s="2"/>
      <c r="Q5" s="2"/>
    </row>
    <row r="6" spans="2:25" s="25" customFormat="1" ht="18" customHeight="1" x14ac:dyDescent="0.25">
      <c r="B6" s="13" t="s">
        <v>101</v>
      </c>
      <c r="C6" s="107"/>
      <c r="D6" s="108"/>
      <c r="E6" s="114"/>
      <c r="F6" s="17"/>
      <c r="I6" s="147"/>
      <c r="J6" s="147"/>
      <c r="K6" s="26"/>
      <c r="L6" s="26"/>
      <c r="M6" s="26"/>
      <c r="N6" s="26"/>
      <c r="O6" s="26"/>
      <c r="P6" s="27"/>
      <c r="Q6" s="28"/>
      <c r="R6" s="28"/>
    </row>
    <row r="7" spans="2:25" s="25" customFormat="1" ht="18" customHeight="1" x14ac:dyDescent="0.25">
      <c r="F7" s="17"/>
      <c r="I7" s="26"/>
      <c r="J7" s="26"/>
      <c r="K7" s="26"/>
      <c r="L7" s="26"/>
      <c r="M7" s="26"/>
      <c r="N7" s="26"/>
      <c r="O7" s="26"/>
      <c r="P7" s="27"/>
      <c r="Q7" s="28"/>
      <c r="R7" s="28"/>
    </row>
    <row r="8" spans="2:25" s="13" customFormat="1" ht="51" customHeight="1" x14ac:dyDescent="0.25">
      <c r="B8" s="29" t="str">
        <f>C1</f>
        <v>D08</v>
      </c>
      <c r="C8" s="30" t="s">
        <v>82</v>
      </c>
      <c r="D8" s="31" t="s">
        <v>133</v>
      </c>
      <c r="E8" s="31" t="s">
        <v>134</v>
      </c>
      <c r="F8" s="31" t="s">
        <v>83</v>
      </c>
      <c r="G8" s="31"/>
      <c r="H8" s="31"/>
      <c r="I8" s="31" t="s">
        <v>135</v>
      </c>
      <c r="J8" s="31" t="s">
        <v>136</v>
      </c>
      <c r="K8" s="32"/>
      <c r="L8" s="31"/>
      <c r="M8" s="31"/>
      <c r="N8" s="32"/>
      <c r="O8" s="32"/>
      <c r="P8" s="33" t="s">
        <v>46</v>
      </c>
      <c r="Q8" s="34" t="s">
        <v>47</v>
      </c>
      <c r="R8" s="35" t="s">
        <v>48</v>
      </c>
      <c r="S8" s="36" t="str">
        <f>C5</f>
        <v>12m</v>
      </c>
      <c r="T8" s="37" t="e">
        <f>SUM(R18:R20)-SUM(X18:X20)</f>
        <v>#REF!</v>
      </c>
      <c r="U8" s="38">
        <f>$C$3</f>
        <v>46116</v>
      </c>
      <c r="V8" s="39"/>
      <c r="W8" s="39"/>
      <c r="X8" s="39"/>
      <c r="Y8" s="40"/>
    </row>
    <row r="9" spans="2:25" s="28" customFormat="1" ht="18" customHeight="1" x14ac:dyDescent="0.25">
      <c r="B9" s="29" t="str">
        <f>B8 &amp;" Kms"</f>
        <v>D08 Kms</v>
      </c>
      <c r="C9" s="41">
        <v>0.1</v>
      </c>
      <c r="D9" s="42">
        <v>14.84</v>
      </c>
      <c r="E9" s="42">
        <v>15.39</v>
      </c>
      <c r="F9" s="42">
        <v>0.04</v>
      </c>
      <c r="G9" s="42"/>
      <c r="H9" s="42"/>
      <c r="I9" s="115">
        <v>5.28</v>
      </c>
      <c r="J9" s="42">
        <v>5.03</v>
      </c>
      <c r="K9" s="43"/>
      <c r="L9" s="115"/>
      <c r="M9" s="42"/>
      <c r="N9" s="43"/>
      <c r="O9" s="43"/>
      <c r="P9" s="44">
        <f t="shared" ref="P9:P15" ca="1" si="0">R9-Q9</f>
        <v>40.54</v>
      </c>
      <c r="Q9" s="45">
        <f ca="1">SUMIF($C$8:$O$20,"*Pos*",C9:O9)</f>
        <v>0.14000000000000001</v>
      </c>
      <c r="R9" s="46">
        <f t="shared" ref="R9:R20" si="1">SUM(C9:O9)</f>
        <v>40.68</v>
      </c>
      <c r="S9" s="47"/>
      <c r="T9" s="48"/>
      <c r="U9" s="48"/>
      <c r="V9" s="49"/>
      <c r="W9" s="49"/>
      <c r="X9" s="50"/>
      <c r="Y9" s="51"/>
    </row>
    <row r="10" spans="2:25" s="28" customFormat="1" ht="18" customHeight="1" x14ac:dyDescent="0.25">
      <c r="B10" s="52" t="s">
        <v>49</v>
      </c>
      <c r="C10" s="53">
        <v>9</v>
      </c>
      <c r="D10" s="54">
        <v>57</v>
      </c>
      <c r="E10" s="54">
        <v>57</v>
      </c>
      <c r="F10" s="116">
        <v>9</v>
      </c>
      <c r="G10" s="54">
        <v>0</v>
      </c>
      <c r="H10" s="54">
        <v>0</v>
      </c>
      <c r="I10" s="54">
        <v>0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5">
        <f t="shared" ca="1" si="0"/>
        <v>114</v>
      </c>
      <c r="Q10" s="56">
        <f t="shared" ref="Q10:Q20" ca="1" si="2">SUMIF($C$8:$O$20,"*Pos*",C10:O10)</f>
        <v>18</v>
      </c>
      <c r="R10" s="57">
        <f t="shared" si="1"/>
        <v>132</v>
      </c>
      <c r="S10" s="58"/>
      <c r="T10" s="59"/>
      <c r="U10" s="59"/>
      <c r="V10" s="27"/>
      <c r="W10" s="27"/>
      <c r="X10" s="60"/>
      <c r="Y10" s="61"/>
    </row>
    <row r="11" spans="2:25" s="28" customFormat="1" ht="18" customHeight="1" x14ac:dyDescent="0.25">
      <c r="B11" s="62" t="s">
        <v>50</v>
      </c>
      <c r="C11" s="63">
        <f>C10</f>
        <v>9</v>
      </c>
      <c r="D11" s="64">
        <f t="shared" ref="D11:E11" si="3">D10</f>
        <v>57</v>
      </c>
      <c r="E11" s="64">
        <f t="shared" si="3"/>
        <v>57</v>
      </c>
      <c r="F11" s="117">
        <f t="shared" ref="F11:G11" si="4">F10</f>
        <v>9</v>
      </c>
      <c r="G11" s="64">
        <f t="shared" si="4"/>
        <v>0</v>
      </c>
      <c r="H11" s="64">
        <f t="shared" ref="H11:O11" si="5">H10</f>
        <v>0</v>
      </c>
      <c r="I11" s="64">
        <f t="shared" si="5"/>
        <v>0</v>
      </c>
      <c r="J11" s="64">
        <f t="shared" si="5"/>
        <v>0</v>
      </c>
      <c r="K11" s="64">
        <f t="shared" si="5"/>
        <v>0</v>
      </c>
      <c r="L11" s="64">
        <f t="shared" si="5"/>
        <v>0</v>
      </c>
      <c r="M11" s="64">
        <f t="shared" si="5"/>
        <v>0</v>
      </c>
      <c r="N11" s="64">
        <f t="shared" si="5"/>
        <v>0</v>
      </c>
      <c r="O11" s="64">
        <f t="shared" si="5"/>
        <v>0</v>
      </c>
      <c r="P11" s="63">
        <f t="shared" ca="1" si="0"/>
        <v>114</v>
      </c>
      <c r="Q11" s="65">
        <f t="shared" ca="1" si="2"/>
        <v>18</v>
      </c>
      <c r="R11" s="66">
        <f t="shared" si="1"/>
        <v>132</v>
      </c>
      <c r="S11" s="58"/>
      <c r="T11" s="59"/>
      <c r="U11" s="59"/>
      <c r="V11" s="27"/>
      <c r="W11" s="27"/>
      <c r="X11" s="60"/>
      <c r="Y11" s="61"/>
    </row>
    <row r="12" spans="2:25" s="28" customFormat="1" ht="18" customHeight="1" x14ac:dyDescent="0.25">
      <c r="B12" s="62" t="s">
        <v>51</v>
      </c>
      <c r="C12" s="63">
        <f t="shared" ref="C12:G14" si="6">C11</f>
        <v>9</v>
      </c>
      <c r="D12" s="64">
        <f t="shared" ref="D12:E12" si="7">D11</f>
        <v>57</v>
      </c>
      <c r="E12" s="64">
        <f t="shared" si="7"/>
        <v>57</v>
      </c>
      <c r="F12" s="117">
        <f t="shared" si="6"/>
        <v>9</v>
      </c>
      <c r="G12" s="64">
        <f t="shared" si="6"/>
        <v>0</v>
      </c>
      <c r="H12" s="64">
        <f t="shared" ref="H12:O12" si="8">H11</f>
        <v>0</v>
      </c>
      <c r="I12" s="64">
        <f t="shared" si="8"/>
        <v>0</v>
      </c>
      <c r="J12" s="64">
        <f t="shared" si="8"/>
        <v>0</v>
      </c>
      <c r="K12" s="64">
        <f t="shared" si="8"/>
        <v>0</v>
      </c>
      <c r="L12" s="64">
        <f t="shared" si="8"/>
        <v>0</v>
      </c>
      <c r="M12" s="64">
        <f t="shared" si="8"/>
        <v>0</v>
      </c>
      <c r="N12" s="64">
        <f t="shared" si="8"/>
        <v>0</v>
      </c>
      <c r="O12" s="64">
        <f t="shared" si="8"/>
        <v>0</v>
      </c>
      <c r="P12" s="63">
        <f t="shared" ca="1" si="0"/>
        <v>114</v>
      </c>
      <c r="Q12" s="65">
        <f t="shared" ca="1" si="2"/>
        <v>18</v>
      </c>
      <c r="R12" s="66">
        <f t="shared" si="1"/>
        <v>132</v>
      </c>
      <c r="S12" s="58"/>
      <c r="T12" s="59"/>
      <c r="U12" s="59"/>
      <c r="V12" s="27"/>
      <c r="W12" s="27"/>
      <c r="X12" s="60"/>
      <c r="Y12" s="61"/>
    </row>
    <row r="13" spans="2:25" s="28" customFormat="1" ht="18" customHeight="1" x14ac:dyDescent="0.25">
      <c r="B13" s="62" t="s">
        <v>52</v>
      </c>
      <c r="C13" s="63">
        <f t="shared" si="6"/>
        <v>9</v>
      </c>
      <c r="D13" s="64">
        <f t="shared" ref="D13:E13" si="9">D12</f>
        <v>57</v>
      </c>
      <c r="E13" s="64">
        <f t="shared" si="9"/>
        <v>57</v>
      </c>
      <c r="F13" s="117">
        <f t="shared" si="6"/>
        <v>9</v>
      </c>
      <c r="G13" s="64">
        <f t="shared" si="6"/>
        <v>0</v>
      </c>
      <c r="H13" s="64">
        <f t="shared" ref="H13:O13" si="10">H12</f>
        <v>0</v>
      </c>
      <c r="I13" s="64">
        <f t="shared" si="10"/>
        <v>0</v>
      </c>
      <c r="J13" s="64">
        <f t="shared" si="10"/>
        <v>0</v>
      </c>
      <c r="K13" s="64">
        <f t="shared" si="10"/>
        <v>0</v>
      </c>
      <c r="L13" s="64">
        <f t="shared" si="10"/>
        <v>0</v>
      </c>
      <c r="M13" s="64">
        <f t="shared" si="10"/>
        <v>0</v>
      </c>
      <c r="N13" s="64">
        <f t="shared" si="10"/>
        <v>0</v>
      </c>
      <c r="O13" s="64">
        <f t="shared" si="10"/>
        <v>0</v>
      </c>
      <c r="P13" s="63">
        <f t="shared" ca="1" si="0"/>
        <v>114</v>
      </c>
      <c r="Q13" s="65">
        <f t="shared" ca="1" si="2"/>
        <v>18</v>
      </c>
      <c r="R13" s="66">
        <f t="shared" si="1"/>
        <v>132</v>
      </c>
      <c r="S13" s="58"/>
      <c r="T13" s="59"/>
      <c r="U13" s="67" t="s">
        <v>95</v>
      </c>
      <c r="V13" s="68"/>
      <c r="W13" s="69"/>
      <c r="X13" s="60"/>
      <c r="Y13" s="70" t="s">
        <v>96</v>
      </c>
    </row>
    <row r="14" spans="2:25" s="13" customFormat="1" ht="18" customHeight="1" x14ac:dyDescent="0.25">
      <c r="B14" s="62" t="s">
        <v>53</v>
      </c>
      <c r="C14" s="63">
        <f t="shared" si="6"/>
        <v>9</v>
      </c>
      <c r="D14" s="64">
        <f t="shared" ref="D14:E14" si="11">D13</f>
        <v>57</v>
      </c>
      <c r="E14" s="64">
        <f t="shared" si="11"/>
        <v>57</v>
      </c>
      <c r="F14" s="117">
        <f t="shared" si="6"/>
        <v>9</v>
      </c>
      <c r="G14" s="64">
        <f t="shared" si="6"/>
        <v>0</v>
      </c>
      <c r="H14" s="64">
        <f t="shared" ref="H14:O14" si="12">H13</f>
        <v>0</v>
      </c>
      <c r="I14" s="64">
        <f t="shared" si="12"/>
        <v>0</v>
      </c>
      <c r="J14" s="64">
        <f t="shared" si="12"/>
        <v>0</v>
      </c>
      <c r="K14" s="64">
        <f t="shared" si="12"/>
        <v>0</v>
      </c>
      <c r="L14" s="64">
        <f t="shared" si="12"/>
        <v>0</v>
      </c>
      <c r="M14" s="64">
        <f t="shared" si="12"/>
        <v>0</v>
      </c>
      <c r="N14" s="64">
        <f t="shared" si="12"/>
        <v>0</v>
      </c>
      <c r="O14" s="64">
        <f t="shared" si="12"/>
        <v>0</v>
      </c>
      <c r="P14" s="63">
        <f t="shared" ca="1" si="0"/>
        <v>114</v>
      </c>
      <c r="Q14" s="65">
        <f t="shared" ca="1" si="2"/>
        <v>18</v>
      </c>
      <c r="R14" s="66">
        <f t="shared" si="1"/>
        <v>132</v>
      </c>
      <c r="S14" s="58"/>
      <c r="T14" s="59"/>
      <c r="U14" s="71" t="s">
        <v>54</v>
      </c>
      <c r="V14" s="72" t="e">
        <f>'D08 (Mon - Fri)'!#REF!</f>
        <v>#REF!</v>
      </c>
      <c r="W14" s="73"/>
      <c r="X14" s="74" t="e">
        <f ca="1">V14-P14</f>
        <v>#REF!</v>
      </c>
      <c r="Y14" s="75" t="e">
        <f>'D08 (Mon - Fri)'!#REF!</f>
        <v>#REF!</v>
      </c>
    </row>
    <row r="15" spans="2:25" s="13" customFormat="1" ht="18" customHeight="1" x14ac:dyDescent="0.25">
      <c r="B15" s="62" t="s">
        <v>55</v>
      </c>
      <c r="C15" s="76">
        <v>3</v>
      </c>
      <c r="D15" s="77">
        <v>31</v>
      </c>
      <c r="E15" s="77">
        <v>31</v>
      </c>
      <c r="F15" s="118">
        <v>3</v>
      </c>
      <c r="G15" s="77"/>
      <c r="H15" s="77">
        <v>0</v>
      </c>
      <c r="I15" s="118">
        <v>1</v>
      </c>
      <c r="J15" s="77">
        <v>1</v>
      </c>
      <c r="K15" s="77">
        <v>0</v>
      </c>
      <c r="L15" s="118">
        <v>0</v>
      </c>
      <c r="M15" s="77">
        <v>0</v>
      </c>
      <c r="N15" s="77">
        <v>0</v>
      </c>
      <c r="O15" s="77">
        <v>0</v>
      </c>
      <c r="P15" s="63">
        <f t="shared" ca="1" si="0"/>
        <v>64</v>
      </c>
      <c r="Q15" s="65">
        <f t="shared" ca="1" si="2"/>
        <v>6</v>
      </c>
      <c r="R15" s="66">
        <f t="shared" si="1"/>
        <v>70</v>
      </c>
      <c r="S15" s="58"/>
      <c r="T15" s="59"/>
      <c r="U15" s="71" t="s">
        <v>56</v>
      </c>
      <c r="V15" s="72" t="e">
        <f>'D08 (Mon - Fri)'!#REF!</f>
        <v>#REF!</v>
      </c>
      <c r="W15" s="73"/>
      <c r="X15" s="74" t="e">
        <f ca="1">V15-P15</f>
        <v>#REF!</v>
      </c>
      <c r="Y15" s="75" t="e">
        <f>'D08 (Mon - Fri)'!#REF!</f>
        <v>#REF!</v>
      </c>
    </row>
    <row r="16" spans="2:25" s="13" customFormat="1" ht="18" customHeight="1" x14ac:dyDescent="0.25">
      <c r="B16" s="62" t="s">
        <v>57</v>
      </c>
      <c r="C16" s="63">
        <f>C15</f>
        <v>3</v>
      </c>
      <c r="D16" s="64">
        <f t="shared" ref="D16:O16" si="13">D15</f>
        <v>31</v>
      </c>
      <c r="E16" s="64">
        <f t="shared" si="13"/>
        <v>31</v>
      </c>
      <c r="F16" s="117">
        <f t="shared" si="13"/>
        <v>3</v>
      </c>
      <c r="G16" s="64">
        <f t="shared" si="13"/>
        <v>0</v>
      </c>
      <c r="H16" s="64">
        <f t="shared" si="13"/>
        <v>0</v>
      </c>
      <c r="I16" s="64">
        <f t="shared" si="13"/>
        <v>1</v>
      </c>
      <c r="J16" s="64">
        <f t="shared" si="13"/>
        <v>1</v>
      </c>
      <c r="K16" s="64">
        <f t="shared" si="13"/>
        <v>0</v>
      </c>
      <c r="L16" s="64">
        <f t="shared" si="13"/>
        <v>0</v>
      </c>
      <c r="M16" s="64">
        <f t="shared" si="13"/>
        <v>0</v>
      </c>
      <c r="N16" s="64">
        <f t="shared" si="13"/>
        <v>0</v>
      </c>
      <c r="O16" s="64">
        <f t="shared" si="13"/>
        <v>0</v>
      </c>
      <c r="P16" s="63">
        <f t="shared" ref="P16" ca="1" si="14">R16-Q16</f>
        <v>64</v>
      </c>
      <c r="Q16" s="65">
        <f t="shared" ca="1" si="2"/>
        <v>6</v>
      </c>
      <c r="R16" s="66">
        <f t="shared" si="1"/>
        <v>70</v>
      </c>
      <c r="S16" s="58"/>
      <c r="T16" s="59"/>
      <c r="U16" s="71" t="s">
        <v>58</v>
      </c>
      <c r="V16" s="72" t="e">
        <f>'D08 (Mon - Fri)'!#REF!</f>
        <v>#REF!</v>
      </c>
      <c r="W16" s="73"/>
      <c r="X16" s="74" t="e">
        <f ca="1">V16-P16</f>
        <v>#REF!</v>
      </c>
      <c r="Y16" s="75" t="e">
        <f>'D08 (Mon - Fri)'!#REF!</f>
        <v>#REF!</v>
      </c>
    </row>
    <row r="17" spans="2:25" s="13" customFormat="1" ht="18" customHeight="1" x14ac:dyDescent="0.25">
      <c r="B17" s="78" t="s">
        <v>59</v>
      </c>
      <c r="C17" s="79">
        <f>C16</f>
        <v>3</v>
      </c>
      <c r="D17" s="80">
        <f t="shared" ref="D17:E17" si="15">D16</f>
        <v>31</v>
      </c>
      <c r="E17" s="80">
        <f t="shared" si="15"/>
        <v>31</v>
      </c>
      <c r="F17" s="119">
        <f t="shared" ref="F17:G17" si="16">F16</f>
        <v>3</v>
      </c>
      <c r="G17" s="80">
        <f t="shared" si="16"/>
        <v>0</v>
      </c>
      <c r="H17" s="80">
        <f t="shared" ref="H17:O17" si="17">H16</f>
        <v>0</v>
      </c>
      <c r="I17" s="80">
        <f t="shared" si="17"/>
        <v>1</v>
      </c>
      <c r="J17" s="80">
        <f t="shared" si="17"/>
        <v>1</v>
      </c>
      <c r="K17" s="80">
        <f t="shared" si="17"/>
        <v>0</v>
      </c>
      <c r="L17" s="80">
        <f t="shared" si="17"/>
        <v>0</v>
      </c>
      <c r="M17" s="80">
        <f t="shared" si="17"/>
        <v>0</v>
      </c>
      <c r="N17" s="80">
        <f t="shared" si="17"/>
        <v>0</v>
      </c>
      <c r="O17" s="80">
        <f t="shared" si="17"/>
        <v>0</v>
      </c>
      <c r="P17" s="79">
        <f ca="1">P16</f>
        <v>64</v>
      </c>
      <c r="Q17" s="81">
        <f t="shared" ca="1" si="2"/>
        <v>6</v>
      </c>
      <c r="R17" s="82">
        <f t="shared" si="1"/>
        <v>70</v>
      </c>
      <c r="S17" s="58"/>
      <c r="T17" s="59"/>
      <c r="U17" s="83" t="s">
        <v>97</v>
      </c>
      <c r="V17" s="84" t="s">
        <v>98</v>
      </c>
      <c r="W17" s="84" t="s">
        <v>99</v>
      </c>
      <c r="X17" s="85" t="s">
        <v>100</v>
      </c>
      <c r="Y17" s="86"/>
    </row>
    <row r="18" spans="2:25" s="13" customFormat="1" ht="18" customHeight="1" x14ac:dyDescent="0.25">
      <c r="B18" s="87" t="str">
        <f>B8&amp;"KMS WKD"</f>
        <v>D08KMS WKD</v>
      </c>
      <c r="C18" s="88">
        <f>C9*C10</f>
        <v>0.9</v>
      </c>
      <c r="D18" s="88">
        <f>D9*D10</f>
        <v>845.88</v>
      </c>
      <c r="E18" s="88">
        <f t="shared" ref="E18:N18" si="18">E9*E10</f>
        <v>877.23</v>
      </c>
      <c r="F18" s="88">
        <f t="shared" si="18"/>
        <v>0.36</v>
      </c>
      <c r="G18" s="88">
        <f t="shared" si="18"/>
        <v>0</v>
      </c>
      <c r="H18" s="88">
        <f t="shared" si="18"/>
        <v>0</v>
      </c>
      <c r="I18" s="88">
        <f t="shared" si="18"/>
        <v>0</v>
      </c>
      <c r="J18" s="88">
        <f t="shared" si="18"/>
        <v>0</v>
      </c>
      <c r="K18" s="88">
        <f t="shared" si="18"/>
        <v>0</v>
      </c>
      <c r="L18" s="88">
        <f t="shared" si="18"/>
        <v>0</v>
      </c>
      <c r="M18" s="88">
        <f t="shared" si="18"/>
        <v>0</v>
      </c>
      <c r="N18" s="88">
        <f t="shared" si="18"/>
        <v>0</v>
      </c>
      <c r="O18" s="88">
        <f t="shared" ref="O18" si="19">O9*O10</f>
        <v>0</v>
      </c>
      <c r="P18" s="89">
        <f t="shared" ref="P18:P20" ca="1" si="20">R18-Q18</f>
        <v>1723.11</v>
      </c>
      <c r="Q18" s="90">
        <f t="shared" ca="1" si="2"/>
        <v>1.26</v>
      </c>
      <c r="R18" s="91">
        <f t="shared" si="1"/>
        <v>1724.37</v>
      </c>
      <c r="S18" s="92"/>
      <c r="T18" s="71"/>
      <c r="U18" s="71" t="s">
        <v>54</v>
      </c>
      <c r="V18" s="93" t="e">
        <f>'D08 (Mon - Fri)'!#REF!</f>
        <v>#REF!</v>
      </c>
      <c r="W18" s="93" t="e">
        <f>'D08 (Mon - Fri)'!#REF!</f>
        <v>#REF!</v>
      </c>
      <c r="X18" s="94" t="e">
        <f>V18+W18</f>
        <v>#REF!</v>
      </c>
      <c r="Y18" s="95"/>
    </row>
    <row r="19" spans="2:25" s="13" customFormat="1" ht="18" customHeight="1" x14ac:dyDescent="0.25">
      <c r="B19" s="87" t="str">
        <f>B8&amp;"KMS SAT"</f>
        <v>D08KMS SAT</v>
      </c>
      <c r="C19" s="88">
        <f>C9*C15</f>
        <v>0.30000000000000004</v>
      </c>
      <c r="D19" s="88">
        <f>D9*D15</f>
        <v>460.04</v>
      </c>
      <c r="E19" s="88">
        <f t="shared" ref="E19:N19" si="21">E9*E15</f>
        <v>477.09000000000003</v>
      </c>
      <c r="F19" s="88">
        <f t="shared" si="21"/>
        <v>0.12</v>
      </c>
      <c r="G19" s="88">
        <f t="shared" si="21"/>
        <v>0</v>
      </c>
      <c r="H19" s="88">
        <f t="shared" si="21"/>
        <v>0</v>
      </c>
      <c r="I19" s="88">
        <f t="shared" si="21"/>
        <v>5.28</v>
      </c>
      <c r="J19" s="88">
        <f t="shared" si="21"/>
        <v>5.03</v>
      </c>
      <c r="K19" s="88">
        <f t="shared" si="21"/>
        <v>0</v>
      </c>
      <c r="L19" s="88">
        <f t="shared" si="21"/>
        <v>0</v>
      </c>
      <c r="M19" s="88">
        <f t="shared" si="21"/>
        <v>0</v>
      </c>
      <c r="N19" s="88">
        <f t="shared" si="21"/>
        <v>0</v>
      </c>
      <c r="O19" s="88">
        <f t="shared" ref="O19" si="22">O9*O15</f>
        <v>0</v>
      </c>
      <c r="P19" s="89">
        <f t="shared" ca="1" si="20"/>
        <v>947.44</v>
      </c>
      <c r="Q19" s="90">
        <f t="shared" ca="1" si="2"/>
        <v>0.42000000000000004</v>
      </c>
      <c r="R19" s="91">
        <f t="shared" si="1"/>
        <v>947.86</v>
      </c>
      <c r="S19" s="92"/>
      <c r="T19" s="71"/>
      <c r="U19" s="71" t="s">
        <v>56</v>
      </c>
      <c r="V19" s="93" t="e">
        <f>'D08 (Mon - Fri)'!#REF!</f>
        <v>#REF!</v>
      </c>
      <c r="W19" s="93" t="e">
        <f>'D08 (Mon - Fri)'!#REF!</f>
        <v>#REF!</v>
      </c>
      <c r="X19" s="94" t="e">
        <f t="shared" ref="X19:X20" si="23">V19+W19</f>
        <v>#REF!</v>
      </c>
      <c r="Y19" s="96"/>
    </row>
    <row r="20" spans="2:25" s="13" customFormat="1" ht="18" customHeight="1" x14ac:dyDescent="0.25">
      <c r="B20" s="78" t="str">
        <f>B8&amp;"KMS SUN/PH"</f>
        <v>D08KMS SUN/PH</v>
      </c>
      <c r="C20" s="97">
        <f>C9*C16</f>
        <v>0.30000000000000004</v>
      </c>
      <c r="D20" s="97">
        <f>D9*D16</f>
        <v>460.04</v>
      </c>
      <c r="E20" s="97">
        <f t="shared" ref="E20:N20" si="24">E9*E16</f>
        <v>477.09000000000003</v>
      </c>
      <c r="F20" s="97">
        <f t="shared" si="24"/>
        <v>0.12</v>
      </c>
      <c r="G20" s="97">
        <f t="shared" si="24"/>
        <v>0</v>
      </c>
      <c r="H20" s="97">
        <f t="shared" si="24"/>
        <v>0</v>
      </c>
      <c r="I20" s="97">
        <f t="shared" si="24"/>
        <v>5.28</v>
      </c>
      <c r="J20" s="97">
        <f t="shared" si="24"/>
        <v>5.03</v>
      </c>
      <c r="K20" s="97">
        <f t="shared" si="24"/>
        <v>0</v>
      </c>
      <c r="L20" s="97">
        <f t="shared" si="24"/>
        <v>0</v>
      </c>
      <c r="M20" s="97">
        <f t="shared" si="24"/>
        <v>0</v>
      </c>
      <c r="N20" s="97">
        <f t="shared" si="24"/>
        <v>0</v>
      </c>
      <c r="O20" s="97">
        <f t="shared" ref="O20" si="25">O9*O16</f>
        <v>0</v>
      </c>
      <c r="P20" s="98">
        <f t="shared" ca="1" si="20"/>
        <v>947.44</v>
      </c>
      <c r="Q20" s="99">
        <f t="shared" ca="1" si="2"/>
        <v>0.42000000000000004</v>
      </c>
      <c r="R20" s="100">
        <f t="shared" si="1"/>
        <v>947.86</v>
      </c>
      <c r="S20" s="101"/>
      <c r="T20" s="102"/>
      <c r="U20" s="103" t="s">
        <v>58</v>
      </c>
      <c r="V20" s="104" t="e">
        <f>'D08 (Mon - Fri)'!#REF!</f>
        <v>#REF!</v>
      </c>
      <c r="W20" s="104" t="e">
        <f>'D08 (Mon - Fri)'!#REF!</f>
        <v>#REF!</v>
      </c>
      <c r="X20" s="105" t="e">
        <f t="shared" si="23"/>
        <v>#REF!</v>
      </c>
      <c r="Y20" s="106"/>
    </row>
    <row r="22" spans="2:25" s="13" customFormat="1" ht="18" customHeight="1" x14ac:dyDescent="0.25">
      <c r="B22" s="14" t="s">
        <v>1</v>
      </c>
      <c r="C22" s="14" t="s">
        <v>89</v>
      </c>
      <c r="D22" s="14" t="s">
        <v>6</v>
      </c>
      <c r="E22" s="14" t="s">
        <v>88</v>
      </c>
      <c r="F22" s="14" t="s">
        <v>85</v>
      </c>
      <c r="G22" s="14" t="s">
        <v>90</v>
      </c>
      <c r="H22" s="14" t="s">
        <v>94</v>
      </c>
      <c r="I22" s="15"/>
      <c r="J22" s="15"/>
      <c r="K22" s="15"/>
      <c r="L22" s="15"/>
      <c r="M22" s="15"/>
      <c r="N22" s="15"/>
      <c r="O22" s="15"/>
      <c r="P22" s="15"/>
    </row>
    <row r="23" spans="2:25" s="16" customFormat="1" ht="18" customHeight="1" x14ac:dyDescent="0.3">
      <c r="B23" s="18" t="s">
        <v>3</v>
      </c>
      <c r="C23" s="18" t="s">
        <v>60</v>
      </c>
      <c r="D23" s="19" t="s">
        <v>12</v>
      </c>
      <c r="E23" s="19" t="s">
        <v>86</v>
      </c>
      <c r="F23" s="20">
        <v>790</v>
      </c>
      <c r="G23" s="19" t="s">
        <v>65</v>
      </c>
      <c r="H23" s="21">
        <f>$C$3</f>
        <v>46116</v>
      </c>
      <c r="I23" s="22"/>
      <c r="J23" s="120" t="s">
        <v>1</v>
      </c>
      <c r="K23" s="120" t="s">
        <v>89</v>
      </c>
      <c r="L23" s="120" t="s">
        <v>94</v>
      </c>
      <c r="M23" s="120" t="s">
        <v>88</v>
      </c>
      <c r="N23" s="120" t="s">
        <v>90</v>
      </c>
      <c r="O23" s="120" t="s">
        <v>85</v>
      </c>
      <c r="P23" s="24" t="s">
        <v>92</v>
      </c>
    </row>
    <row r="24" spans="2:25" s="16" customFormat="1" ht="18" customHeight="1" x14ac:dyDescent="0.3">
      <c r="B24" s="18" t="s">
        <v>3</v>
      </c>
      <c r="C24" s="18" t="s">
        <v>60</v>
      </c>
      <c r="D24" s="19" t="s">
        <v>12</v>
      </c>
      <c r="E24" s="19" t="s">
        <v>86</v>
      </c>
      <c r="F24" s="20">
        <v>791</v>
      </c>
      <c r="G24" s="19" t="s">
        <v>65</v>
      </c>
      <c r="H24" s="21">
        <f t="shared" ref="H24:H83" si="26">$C$3</f>
        <v>46116</v>
      </c>
      <c r="I24" s="22"/>
      <c r="J24" s="24" t="s">
        <v>3</v>
      </c>
      <c r="K24" s="24" t="s">
        <v>60</v>
      </c>
      <c r="L24" s="121">
        <v>46116</v>
      </c>
      <c r="M24" s="24" t="s">
        <v>86</v>
      </c>
      <c r="N24" s="24" t="s">
        <v>65</v>
      </c>
      <c r="O24" s="24">
        <v>790</v>
      </c>
      <c r="P24" s="24">
        <v>4</v>
      </c>
    </row>
    <row r="25" spans="2:25" s="16" customFormat="1" ht="18" customHeight="1" x14ac:dyDescent="0.3">
      <c r="B25" s="18" t="s">
        <v>3</v>
      </c>
      <c r="C25" s="18" t="s">
        <v>60</v>
      </c>
      <c r="D25" s="19" t="s">
        <v>12</v>
      </c>
      <c r="E25" s="19" t="s">
        <v>86</v>
      </c>
      <c r="F25" s="20">
        <v>792</v>
      </c>
      <c r="G25" s="19" t="s">
        <v>65</v>
      </c>
      <c r="H25" s="21">
        <f t="shared" si="26"/>
        <v>46116</v>
      </c>
      <c r="I25" s="22"/>
      <c r="J25" s="24" t="s">
        <v>3</v>
      </c>
      <c r="K25" s="24" t="s">
        <v>60</v>
      </c>
      <c r="L25" s="121">
        <v>46116</v>
      </c>
      <c r="M25" s="24" t="s">
        <v>86</v>
      </c>
      <c r="N25" s="24" t="s">
        <v>65</v>
      </c>
      <c r="O25" s="24">
        <v>791</v>
      </c>
      <c r="P25" s="24">
        <v>3</v>
      </c>
    </row>
    <row r="26" spans="2:25" s="16" customFormat="1" ht="18" customHeight="1" x14ac:dyDescent="0.3">
      <c r="B26" s="18" t="s">
        <v>3</v>
      </c>
      <c r="C26" s="18" t="s">
        <v>60</v>
      </c>
      <c r="D26" s="19" t="s">
        <v>12</v>
      </c>
      <c r="E26" s="19" t="s">
        <v>86</v>
      </c>
      <c r="F26" s="20">
        <v>793</v>
      </c>
      <c r="G26" s="19" t="s">
        <v>65</v>
      </c>
      <c r="H26" s="21">
        <f t="shared" si="26"/>
        <v>46116</v>
      </c>
      <c r="I26" s="22"/>
      <c r="J26" s="24" t="s">
        <v>3</v>
      </c>
      <c r="K26" s="24" t="s">
        <v>60</v>
      </c>
      <c r="L26" s="121">
        <v>46116</v>
      </c>
      <c r="M26" s="24" t="s">
        <v>86</v>
      </c>
      <c r="N26" s="24" t="s">
        <v>65</v>
      </c>
      <c r="O26" s="24">
        <v>792</v>
      </c>
      <c r="P26" s="24">
        <v>3</v>
      </c>
    </row>
    <row r="27" spans="2:25" s="16" customFormat="1" ht="18" customHeight="1" x14ac:dyDescent="0.3">
      <c r="B27" s="18" t="s">
        <v>3</v>
      </c>
      <c r="C27" s="18" t="s">
        <v>60</v>
      </c>
      <c r="D27" s="19" t="s">
        <v>12</v>
      </c>
      <c r="E27" s="19" t="s">
        <v>86</v>
      </c>
      <c r="F27" s="20">
        <v>794</v>
      </c>
      <c r="G27" s="19" t="s">
        <v>65</v>
      </c>
      <c r="H27" s="21">
        <f t="shared" si="26"/>
        <v>46116</v>
      </c>
      <c r="I27" s="22"/>
      <c r="J27" s="24" t="s">
        <v>3</v>
      </c>
      <c r="K27" s="24" t="s">
        <v>60</v>
      </c>
      <c r="L27" s="121">
        <v>46116</v>
      </c>
      <c r="M27" s="24" t="s">
        <v>86</v>
      </c>
      <c r="N27" s="24" t="s">
        <v>65</v>
      </c>
      <c r="O27" s="24">
        <v>793</v>
      </c>
      <c r="P27" s="24">
        <v>3</v>
      </c>
    </row>
    <row r="28" spans="2:25" s="16" customFormat="1" ht="18" customHeight="1" x14ac:dyDescent="0.3">
      <c r="B28" s="18" t="s">
        <v>3</v>
      </c>
      <c r="C28" s="18" t="s">
        <v>60</v>
      </c>
      <c r="D28" s="19" t="s">
        <v>12</v>
      </c>
      <c r="E28" s="19" t="s">
        <v>86</v>
      </c>
      <c r="F28" s="20">
        <v>795</v>
      </c>
      <c r="G28" s="19" t="s">
        <v>65</v>
      </c>
      <c r="H28" s="21">
        <f t="shared" si="26"/>
        <v>46116</v>
      </c>
      <c r="I28" s="22"/>
      <c r="J28" s="24" t="s">
        <v>3</v>
      </c>
      <c r="K28" s="24" t="s">
        <v>60</v>
      </c>
      <c r="L28" s="121">
        <v>46116</v>
      </c>
      <c r="M28" s="24" t="s">
        <v>86</v>
      </c>
      <c r="N28" s="24" t="s">
        <v>65</v>
      </c>
      <c r="O28" s="24">
        <v>794</v>
      </c>
      <c r="P28" s="24">
        <v>3</v>
      </c>
    </row>
    <row r="29" spans="2:25" s="16" customFormat="1" ht="18" customHeight="1" x14ac:dyDescent="0.3">
      <c r="B29" s="18" t="s">
        <v>3</v>
      </c>
      <c r="C29" s="18" t="s">
        <v>60</v>
      </c>
      <c r="D29" s="19" t="s">
        <v>12</v>
      </c>
      <c r="E29" s="19" t="s">
        <v>86</v>
      </c>
      <c r="F29" s="20">
        <v>790</v>
      </c>
      <c r="G29" s="19" t="s">
        <v>65</v>
      </c>
      <c r="H29" s="21">
        <f t="shared" si="26"/>
        <v>46116</v>
      </c>
      <c r="I29" s="22"/>
      <c r="J29" s="24" t="s">
        <v>3</v>
      </c>
      <c r="K29" s="24" t="s">
        <v>60</v>
      </c>
      <c r="L29" s="121">
        <v>46116</v>
      </c>
      <c r="M29" s="24" t="s">
        <v>86</v>
      </c>
      <c r="N29" s="24" t="s">
        <v>65</v>
      </c>
      <c r="O29" s="24">
        <v>795</v>
      </c>
      <c r="P29" s="24">
        <v>2</v>
      </c>
    </row>
    <row r="30" spans="2:25" s="16" customFormat="1" ht="18" customHeight="1" x14ac:dyDescent="0.3">
      <c r="B30" s="18" t="s">
        <v>3</v>
      </c>
      <c r="C30" s="18" t="s">
        <v>60</v>
      </c>
      <c r="D30" s="19" t="s">
        <v>12</v>
      </c>
      <c r="E30" s="19" t="s">
        <v>86</v>
      </c>
      <c r="F30" s="20">
        <v>791</v>
      </c>
      <c r="G30" s="19" t="s">
        <v>65</v>
      </c>
      <c r="H30" s="21">
        <f t="shared" si="26"/>
        <v>46116</v>
      </c>
      <c r="I30" s="22"/>
      <c r="J30" s="24" t="s">
        <v>3</v>
      </c>
      <c r="K30" s="24" t="s">
        <v>60</v>
      </c>
      <c r="L30" s="121">
        <v>46116</v>
      </c>
      <c r="M30" s="24" t="s">
        <v>86</v>
      </c>
      <c r="N30" s="24" t="s">
        <v>105</v>
      </c>
      <c r="O30" s="24">
        <v>790</v>
      </c>
      <c r="P30" s="24">
        <v>3</v>
      </c>
    </row>
    <row r="31" spans="2:25" s="16" customFormat="1" ht="18" customHeight="1" x14ac:dyDescent="0.3">
      <c r="B31" s="18" t="s">
        <v>3</v>
      </c>
      <c r="C31" s="18" t="s">
        <v>60</v>
      </c>
      <c r="D31" s="19" t="s">
        <v>12</v>
      </c>
      <c r="E31" s="19" t="s">
        <v>86</v>
      </c>
      <c r="F31" s="20">
        <v>792</v>
      </c>
      <c r="G31" s="19" t="s">
        <v>65</v>
      </c>
      <c r="H31" s="21">
        <f t="shared" si="26"/>
        <v>46116</v>
      </c>
      <c r="I31" s="22"/>
      <c r="J31" s="24" t="s">
        <v>3</v>
      </c>
      <c r="K31" s="24" t="s">
        <v>60</v>
      </c>
      <c r="L31" s="121">
        <v>46116</v>
      </c>
      <c r="M31" s="24" t="s">
        <v>86</v>
      </c>
      <c r="N31" s="24" t="s">
        <v>105</v>
      </c>
      <c r="O31" s="24">
        <v>791</v>
      </c>
      <c r="P31" s="24">
        <v>3</v>
      </c>
    </row>
    <row r="32" spans="2:25" s="16" customFormat="1" ht="18" customHeight="1" x14ac:dyDescent="0.3">
      <c r="B32" s="18" t="s">
        <v>3</v>
      </c>
      <c r="C32" s="18" t="s">
        <v>60</v>
      </c>
      <c r="D32" s="19" t="s">
        <v>12</v>
      </c>
      <c r="E32" s="19" t="s">
        <v>86</v>
      </c>
      <c r="F32" s="20">
        <v>793</v>
      </c>
      <c r="G32" s="19" t="s">
        <v>65</v>
      </c>
      <c r="H32" s="21">
        <f t="shared" si="26"/>
        <v>46116</v>
      </c>
      <c r="I32" s="22"/>
      <c r="J32" s="24" t="s">
        <v>3</v>
      </c>
      <c r="K32" s="24" t="s">
        <v>60</v>
      </c>
      <c r="L32" s="121">
        <v>46116</v>
      </c>
      <c r="M32" s="24" t="s">
        <v>86</v>
      </c>
      <c r="N32" s="24" t="s">
        <v>105</v>
      </c>
      <c r="O32" s="24">
        <v>792</v>
      </c>
      <c r="P32" s="24">
        <v>3</v>
      </c>
    </row>
    <row r="33" spans="2:16" s="16" customFormat="1" ht="18" customHeight="1" x14ac:dyDescent="0.3">
      <c r="B33" s="18" t="s">
        <v>3</v>
      </c>
      <c r="C33" s="18" t="s">
        <v>60</v>
      </c>
      <c r="D33" s="19" t="s">
        <v>12</v>
      </c>
      <c r="E33" s="19" t="s">
        <v>86</v>
      </c>
      <c r="F33" s="20">
        <v>794</v>
      </c>
      <c r="G33" s="19" t="s">
        <v>65</v>
      </c>
      <c r="H33" s="21">
        <f t="shared" si="26"/>
        <v>46116</v>
      </c>
      <c r="I33" s="22"/>
      <c r="J33" s="24" t="s">
        <v>3</v>
      </c>
      <c r="K33" s="24" t="s">
        <v>60</v>
      </c>
      <c r="L33" s="121">
        <v>46116</v>
      </c>
      <c r="M33" s="24" t="s">
        <v>86</v>
      </c>
      <c r="N33" s="24" t="s">
        <v>105</v>
      </c>
      <c r="O33" s="24">
        <v>793</v>
      </c>
      <c r="P33" s="24">
        <v>2</v>
      </c>
    </row>
    <row r="34" spans="2:16" s="16" customFormat="1" ht="18" customHeight="1" x14ac:dyDescent="0.3">
      <c r="B34" s="18" t="s">
        <v>3</v>
      </c>
      <c r="C34" s="18" t="s">
        <v>60</v>
      </c>
      <c r="D34" s="19" t="s">
        <v>12</v>
      </c>
      <c r="E34" s="19" t="s">
        <v>86</v>
      </c>
      <c r="F34" s="20">
        <v>795</v>
      </c>
      <c r="G34" s="19" t="s">
        <v>65</v>
      </c>
      <c r="H34" s="21">
        <f t="shared" si="26"/>
        <v>46116</v>
      </c>
      <c r="I34" s="22"/>
      <c r="J34" s="24" t="s">
        <v>3</v>
      </c>
      <c r="K34" s="24" t="s">
        <v>60</v>
      </c>
      <c r="L34" s="121">
        <v>46116</v>
      </c>
      <c r="M34" s="24" t="s">
        <v>86</v>
      </c>
      <c r="N34" s="24" t="s">
        <v>105</v>
      </c>
      <c r="O34" s="24">
        <v>794</v>
      </c>
      <c r="P34" s="24">
        <v>2</v>
      </c>
    </row>
    <row r="35" spans="2:16" s="16" customFormat="1" ht="18" customHeight="1" x14ac:dyDescent="0.3">
      <c r="B35" s="18" t="s">
        <v>3</v>
      </c>
      <c r="C35" s="18" t="s">
        <v>60</v>
      </c>
      <c r="D35" s="19" t="s">
        <v>12</v>
      </c>
      <c r="E35" s="19" t="s">
        <v>86</v>
      </c>
      <c r="F35" s="20">
        <v>790</v>
      </c>
      <c r="G35" s="19" t="s">
        <v>65</v>
      </c>
      <c r="H35" s="21">
        <f t="shared" si="26"/>
        <v>46116</v>
      </c>
      <c r="I35" s="22"/>
      <c r="J35" s="24" t="s">
        <v>3</v>
      </c>
      <c r="K35" s="24" t="s">
        <v>60</v>
      </c>
      <c r="L35" s="121">
        <v>46116</v>
      </c>
      <c r="M35" s="24" t="s">
        <v>86</v>
      </c>
      <c r="N35" s="24" t="s">
        <v>105</v>
      </c>
      <c r="O35" s="24">
        <v>795</v>
      </c>
      <c r="P35" s="24">
        <v>2</v>
      </c>
    </row>
    <row r="36" spans="2:16" s="16" customFormat="1" ht="18" customHeight="1" x14ac:dyDescent="0.3">
      <c r="B36" s="18" t="s">
        <v>3</v>
      </c>
      <c r="C36" s="18" t="s">
        <v>60</v>
      </c>
      <c r="D36" s="19" t="s">
        <v>12</v>
      </c>
      <c r="E36" s="19" t="s">
        <v>86</v>
      </c>
      <c r="F36" s="20">
        <v>791</v>
      </c>
      <c r="G36" s="19" t="s">
        <v>65</v>
      </c>
      <c r="H36" s="21">
        <f t="shared" si="26"/>
        <v>46116</v>
      </c>
      <c r="I36" s="22"/>
      <c r="J36" s="24" t="s">
        <v>3</v>
      </c>
      <c r="K36" s="24" t="s">
        <v>60</v>
      </c>
      <c r="L36" s="121">
        <v>46116</v>
      </c>
      <c r="M36" s="24" t="s">
        <v>87</v>
      </c>
      <c r="N36" s="24" t="s">
        <v>65</v>
      </c>
      <c r="O36" s="24">
        <v>790</v>
      </c>
      <c r="P36" s="24">
        <v>2</v>
      </c>
    </row>
    <row r="37" spans="2:16" s="16" customFormat="1" ht="18" customHeight="1" x14ac:dyDescent="0.3">
      <c r="B37" s="18" t="s">
        <v>3</v>
      </c>
      <c r="C37" s="18" t="s">
        <v>60</v>
      </c>
      <c r="D37" s="19" t="s">
        <v>12</v>
      </c>
      <c r="E37" s="19" t="s">
        <v>86</v>
      </c>
      <c r="F37" s="20">
        <v>792</v>
      </c>
      <c r="G37" s="19" t="s">
        <v>65</v>
      </c>
      <c r="H37" s="21">
        <f t="shared" si="26"/>
        <v>46116</v>
      </c>
      <c r="I37" s="22"/>
      <c r="J37" s="24" t="s">
        <v>3</v>
      </c>
      <c r="K37" s="24" t="s">
        <v>60</v>
      </c>
      <c r="L37" s="121">
        <v>46116</v>
      </c>
      <c r="M37" s="24" t="s">
        <v>87</v>
      </c>
      <c r="N37" s="24" t="s">
        <v>65</v>
      </c>
      <c r="O37" s="24">
        <v>791</v>
      </c>
      <c r="P37" s="24">
        <v>3</v>
      </c>
    </row>
    <row r="38" spans="2:16" s="16" customFormat="1" ht="18" customHeight="1" x14ac:dyDescent="0.3">
      <c r="B38" s="18" t="s">
        <v>3</v>
      </c>
      <c r="C38" s="18" t="s">
        <v>60</v>
      </c>
      <c r="D38" s="19" t="s">
        <v>12</v>
      </c>
      <c r="E38" s="19" t="s">
        <v>86</v>
      </c>
      <c r="F38" s="20">
        <v>793</v>
      </c>
      <c r="G38" s="19" t="s">
        <v>65</v>
      </c>
      <c r="H38" s="21">
        <f t="shared" si="26"/>
        <v>46116</v>
      </c>
      <c r="J38" s="24" t="s">
        <v>3</v>
      </c>
      <c r="K38" s="24" t="s">
        <v>60</v>
      </c>
      <c r="L38" s="121">
        <v>46116</v>
      </c>
      <c r="M38" s="24" t="s">
        <v>87</v>
      </c>
      <c r="N38" s="24" t="s">
        <v>65</v>
      </c>
      <c r="O38" s="24">
        <v>792</v>
      </c>
      <c r="P38" s="24">
        <v>2</v>
      </c>
    </row>
    <row r="39" spans="2:16" s="16" customFormat="1" ht="18" customHeight="1" x14ac:dyDescent="0.3">
      <c r="B39" s="18" t="s">
        <v>3</v>
      </c>
      <c r="C39" s="18" t="s">
        <v>60</v>
      </c>
      <c r="D39" s="19" t="s">
        <v>12</v>
      </c>
      <c r="E39" s="19" t="s">
        <v>86</v>
      </c>
      <c r="F39" s="20">
        <v>794</v>
      </c>
      <c r="G39" s="19" t="s">
        <v>65</v>
      </c>
      <c r="H39" s="21">
        <f t="shared" si="26"/>
        <v>46116</v>
      </c>
      <c r="J39" s="24" t="s">
        <v>3</v>
      </c>
      <c r="K39" s="24" t="s">
        <v>60</v>
      </c>
      <c r="L39" s="121">
        <v>46116</v>
      </c>
      <c r="M39" s="24" t="s">
        <v>87</v>
      </c>
      <c r="N39" s="24" t="s">
        <v>65</v>
      </c>
      <c r="O39" s="24">
        <v>793</v>
      </c>
      <c r="P39" s="24">
        <v>2</v>
      </c>
    </row>
    <row r="40" spans="2:16" s="16" customFormat="1" ht="18" customHeight="1" x14ac:dyDescent="0.3">
      <c r="B40" s="18" t="s">
        <v>3</v>
      </c>
      <c r="C40" s="18" t="s">
        <v>60</v>
      </c>
      <c r="D40" s="19" t="s">
        <v>12</v>
      </c>
      <c r="E40" s="19" t="s">
        <v>86</v>
      </c>
      <c r="F40" s="20">
        <v>790</v>
      </c>
      <c r="G40" s="19" t="s">
        <v>65</v>
      </c>
      <c r="H40" s="21">
        <f t="shared" si="26"/>
        <v>46116</v>
      </c>
      <c r="J40" s="24" t="s">
        <v>3</v>
      </c>
      <c r="K40" s="24" t="s">
        <v>60</v>
      </c>
      <c r="L40" s="121">
        <v>46116</v>
      </c>
      <c r="M40" s="24" t="s">
        <v>87</v>
      </c>
      <c r="N40" s="24" t="s">
        <v>65</v>
      </c>
      <c r="O40" s="24">
        <v>794</v>
      </c>
      <c r="P40" s="24">
        <v>2</v>
      </c>
    </row>
    <row r="41" spans="2:16" s="16" customFormat="1" ht="18" customHeight="1" x14ac:dyDescent="0.3">
      <c r="B41" s="18" t="s">
        <v>3</v>
      </c>
      <c r="C41" s="18" t="s">
        <v>60</v>
      </c>
      <c r="D41" s="19" t="s">
        <v>45</v>
      </c>
      <c r="E41" s="19" t="s">
        <v>86</v>
      </c>
      <c r="F41" s="20">
        <v>790</v>
      </c>
      <c r="G41" s="19" t="s">
        <v>105</v>
      </c>
      <c r="H41" s="21">
        <f t="shared" si="26"/>
        <v>46116</v>
      </c>
      <c r="J41" s="24" t="s">
        <v>3</v>
      </c>
      <c r="K41" s="24" t="s">
        <v>60</v>
      </c>
      <c r="L41" s="121">
        <v>46116</v>
      </c>
      <c r="M41" s="24" t="s">
        <v>87</v>
      </c>
      <c r="N41" s="24" t="s">
        <v>65</v>
      </c>
      <c r="O41" s="24">
        <v>795</v>
      </c>
      <c r="P41" s="24">
        <v>2</v>
      </c>
    </row>
    <row r="42" spans="2:16" s="16" customFormat="1" ht="18" customHeight="1" x14ac:dyDescent="0.3">
      <c r="B42" s="18" t="s">
        <v>3</v>
      </c>
      <c r="C42" s="18" t="s">
        <v>60</v>
      </c>
      <c r="D42" s="19" t="s">
        <v>45</v>
      </c>
      <c r="E42" s="19" t="s">
        <v>86</v>
      </c>
      <c r="F42" s="20">
        <v>791</v>
      </c>
      <c r="G42" s="19" t="s">
        <v>105</v>
      </c>
      <c r="H42" s="21">
        <f t="shared" si="26"/>
        <v>46116</v>
      </c>
      <c r="J42" s="24" t="s">
        <v>3</v>
      </c>
      <c r="K42" s="24" t="s">
        <v>60</v>
      </c>
      <c r="L42" s="121">
        <v>46116</v>
      </c>
      <c r="M42" s="24" t="s">
        <v>87</v>
      </c>
      <c r="N42" s="24" t="s">
        <v>105</v>
      </c>
      <c r="O42" s="24">
        <v>790</v>
      </c>
      <c r="P42" s="24">
        <v>2</v>
      </c>
    </row>
    <row r="43" spans="2:16" s="16" customFormat="1" ht="18" customHeight="1" x14ac:dyDescent="0.3">
      <c r="B43" s="18" t="s">
        <v>3</v>
      </c>
      <c r="C43" s="18" t="s">
        <v>60</v>
      </c>
      <c r="D43" s="19" t="s">
        <v>45</v>
      </c>
      <c r="E43" s="19" t="s">
        <v>86</v>
      </c>
      <c r="F43" s="20">
        <v>792</v>
      </c>
      <c r="G43" s="19" t="s">
        <v>105</v>
      </c>
      <c r="H43" s="21">
        <f t="shared" si="26"/>
        <v>46116</v>
      </c>
      <c r="J43" s="24" t="s">
        <v>3</v>
      </c>
      <c r="K43" s="24" t="s">
        <v>60</v>
      </c>
      <c r="L43" s="121">
        <v>46116</v>
      </c>
      <c r="M43" s="24" t="s">
        <v>87</v>
      </c>
      <c r="N43" s="24" t="s">
        <v>105</v>
      </c>
      <c r="O43" s="24">
        <v>791</v>
      </c>
      <c r="P43" s="24">
        <v>2</v>
      </c>
    </row>
    <row r="44" spans="2:16" s="16" customFormat="1" ht="18" customHeight="1" x14ac:dyDescent="0.3">
      <c r="B44" s="18" t="s">
        <v>3</v>
      </c>
      <c r="C44" s="18" t="s">
        <v>60</v>
      </c>
      <c r="D44" s="19" t="s">
        <v>45</v>
      </c>
      <c r="E44" s="19" t="s">
        <v>86</v>
      </c>
      <c r="F44" s="20">
        <v>793</v>
      </c>
      <c r="G44" s="19" t="s">
        <v>105</v>
      </c>
      <c r="H44" s="21">
        <f t="shared" si="26"/>
        <v>46116</v>
      </c>
      <c r="J44" s="24" t="s">
        <v>3</v>
      </c>
      <c r="K44" s="24" t="s">
        <v>60</v>
      </c>
      <c r="L44" s="121">
        <v>46116</v>
      </c>
      <c r="M44" s="24" t="s">
        <v>87</v>
      </c>
      <c r="N44" s="24" t="s">
        <v>105</v>
      </c>
      <c r="O44" s="24">
        <v>792</v>
      </c>
      <c r="P44" s="24">
        <v>3</v>
      </c>
    </row>
    <row r="45" spans="2:16" s="16" customFormat="1" ht="18" customHeight="1" x14ac:dyDescent="0.3">
      <c r="B45" s="18" t="s">
        <v>3</v>
      </c>
      <c r="C45" s="18" t="s">
        <v>60</v>
      </c>
      <c r="D45" s="19" t="s">
        <v>45</v>
      </c>
      <c r="E45" s="19" t="s">
        <v>86</v>
      </c>
      <c r="F45" s="20">
        <v>794</v>
      </c>
      <c r="G45" s="19" t="s">
        <v>105</v>
      </c>
      <c r="H45" s="21">
        <f t="shared" si="26"/>
        <v>46116</v>
      </c>
      <c r="J45" s="24" t="s">
        <v>3</v>
      </c>
      <c r="K45" s="24" t="s">
        <v>60</v>
      </c>
      <c r="L45" s="121">
        <v>46116</v>
      </c>
      <c r="M45" s="24" t="s">
        <v>87</v>
      </c>
      <c r="N45" s="24" t="s">
        <v>105</v>
      </c>
      <c r="O45" s="24">
        <v>793</v>
      </c>
      <c r="P45" s="24">
        <v>3</v>
      </c>
    </row>
    <row r="46" spans="2:16" s="16" customFormat="1" ht="18" customHeight="1" x14ac:dyDescent="0.3">
      <c r="B46" s="18" t="s">
        <v>3</v>
      </c>
      <c r="C46" s="18" t="s">
        <v>60</v>
      </c>
      <c r="D46" s="19" t="s">
        <v>45</v>
      </c>
      <c r="E46" s="19" t="s">
        <v>86</v>
      </c>
      <c r="F46" s="20">
        <v>795</v>
      </c>
      <c r="G46" s="19" t="s">
        <v>105</v>
      </c>
      <c r="H46" s="21">
        <f t="shared" si="26"/>
        <v>46116</v>
      </c>
      <c r="J46" s="24" t="s">
        <v>3</v>
      </c>
      <c r="K46" s="24" t="s">
        <v>60</v>
      </c>
      <c r="L46" s="121">
        <v>46116</v>
      </c>
      <c r="M46" s="24" t="s">
        <v>87</v>
      </c>
      <c r="N46" s="24" t="s">
        <v>105</v>
      </c>
      <c r="O46" s="24">
        <v>794</v>
      </c>
      <c r="P46" s="24">
        <v>3</v>
      </c>
    </row>
    <row r="47" spans="2:16" s="16" customFormat="1" ht="18" customHeight="1" x14ac:dyDescent="0.3">
      <c r="B47" s="18" t="s">
        <v>3</v>
      </c>
      <c r="C47" s="18" t="s">
        <v>60</v>
      </c>
      <c r="D47" s="19" t="s">
        <v>45</v>
      </c>
      <c r="E47" s="19" t="s">
        <v>86</v>
      </c>
      <c r="F47" s="20">
        <v>790</v>
      </c>
      <c r="G47" s="19" t="s">
        <v>105</v>
      </c>
      <c r="H47" s="21">
        <f t="shared" si="26"/>
        <v>46116</v>
      </c>
      <c r="J47" s="24" t="s">
        <v>3</v>
      </c>
      <c r="K47" s="24" t="s">
        <v>60</v>
      </c>
      <c r="L47" s="121">
        <v>46116</v>
      </c>
      <c r="M47" s="24" t="s">
        <v>87</v>
      </c>
      <c r="N47" s="24" t="s">
        <v>105</v>
      </c>
      <c r="O47" s="24">
        <v>795</v>
      </c>
      <c r="P47" s="24">
        <v>2</v>
      </c>
    </row>
    <row r="48" spans="2:16" s="16" customFormat="1" ht="18" customHeight="1" x14ac:dyDescent="0.3">
      <c r="B48" s="18" t="s">
        <v>3</v>
      </c>
      <c r="C48" s="18" t="s">
        <v>60</v>
      </c>
      <c r="D48" s="19" t="s">
        <v>45</v>
      </c>
      <c r="E48" s="19" t="s">
        <v>86</v>
      </c>
      <c r="F48" s="20">
        <v>791</v>
      </c>
      <c r="G48" s="19" t="s">
        <v>105</v>
      </c>
      <c r="H48" s="21">
        <f t="shared" si="26"/>
        <v>46116</v>
      </c>
      <c r="J48" s="24" t="s">
        <v>91</v>
      </c>
      <c r="K48" s="24"/>
      <c r="L48" s="24"/>
      <c r="M48" s="24"/>
      <c r="N48" s="24"/>
      <c r="O48" s="24"/>
      <c r="P48" s="24">
        <v>61</v>
      </c>
    </row>
    <row r="49" spans="2:16" s="16" customFormat="1" ht="18" customHeight="1" x14ac:dyDescent="0.25">
      <c r="B49" s="18" t="s">
        <v>3</v>
      </c>
      <c r="C49" s="18" t="s">
        <v>60</v>
      </c>
      <c r="D49" s="19" t="s">
        <v>45</v>
      </c>
      <c r="E49" s="19" t="s">
        <v>86</v>
      </c>
      <c r="F49" s="20">
        <v>792</v>
      </c>
      <c r="G49" s="19" t="s">
        <v>105</v>
      </c>
      <c r="H49" s="21">
        <f t="shared" si="26"/>
        <v>46116</v>
      </c>
      <c r="J49"/>
      <c r="K49"/>
      <c r="L49"/>
      <c r="M49"/>
      <c r="N49"/>
      <c r="O49"/>
      <c r="P49"/>
    </row>
    <row r="50" spans="2:16" s="16" customFormat="1" ht="18" customHeight="1" x14ac:dyDescent="0.25">
      <c r="B50" s="18" t="s">
        <v>3</v>
      </c>
      <c r="C50" s="18" t="s">
        <v>60</v>
      </c>
      <c r="D50" s="19" t="s">
        <v>45</v>
      </c>
      <c r="E50" s="19" t="s">
        <v>86</v>
      </c>
      <c r="F50" s="20">
        <v>793</v>
      </c>
      <c r="G50" s="19" t="s">
        <v>105</v>
      </c>
      <c r="H50" s="21">
        <f t="shared" si="26"/>
        <v>46116</v>
      </c>
      <c r="J50"/>
      <c r="K50"/>
      <c r="L50"/>
      <c r="M50"/>
      <c r="N50"/>
      <c r="O50"/>
      <c r="P50"/>
    </row>
    <row r="51" spans="2:16" s="16" customFormat="1" ht="18" customHeight="1" x14ac:dyDescent="0.25">
      <c r="B51" s="18" t="s">
        <v>3</v>
      </c>
      <c r="C51" s="18" t="s">
        <v>60</v>
      </c>
      <c r="D51" s="19" t="s">
        <v>45</v>
      </c>
      <c r="E51" s="19" t="s">
        <v>86</v>
      </c>
      <c r="F51" s="20">
        <v>794</v>
      </c>
      <c r="G51" s="19" t="s">
        <v>105</v>
      </c>
      <c r="H51" s="21">
        <f t="shared" si="26"/>
        <v>46116</v>
      </c>
      <c r="J51"/>
      <c r="K51"/>
      <c r="L51"/>
      <c r="M51"/>
      <c r="N51"/>
      <c r="O51"/>
      <c r="P51"/>
    </row>
    <row r="52" spans="2:16" s="16" customFormat="1" ht="18" customHeight="1" x14ac:dyDescent="0.25">
      <c r="B52" s="18" t="s">
        <v>3</v>
      </c>
      <c r="C52" s="18" t="s">
        <v>60</v>
      </c>
      <c r="D52" s="19" t="s">
        <v>45</v>
      </c>
      <c r="E52" s="19" t="s">
        <v>86</v>
      </c>
      <c r="F52" s="20">
        <v>795</v>
      </c>
      <c r="G52" s="19" t="s">
        <v>105</v>
      </c>
      <c r="H52" s="21">
        <f t="shared" si="26"/>
        <v>46116</v>
      </c>
      <c r="J52"/>
      <c r="K52"/>
      <c r="L52"/>
      <c r="M52"/>
      <c r="N52"/>
      <c r="O52"/>
      <c r="P52"/>
    </row>
    <row r="53" spans="2:16" ht="18" customHeight="1" x14ac:dyDescent="0.25">
      <c r="B53" s="18" t="s">
        <v>3</v>
      </c>
      <c r="C53" s="18" t="s">
        <v>60</v>
      </c>
      <c r="D53" s="19" t="s">
        <v>45</v>
      </c>
      <c r="E53" s="19" t="s">
        <v>86</v>
      </c>
      <c r="F53" s="20">
        <v>790</v>
      </c>
      <c r="G53" s="19" t="s">
        <v>105</v>
      </c>
      <c r="H53" s="21">
        <f t="shared" si="26"/>
        <v>46116</v>
      </c>
      <c r="J53"/>
      <c r="K53"/>
      <c r="L53"/>
      <c r="M53"/>
      <c r="N53"/>
      <c r="O53"/>
      <c r="P53"/>
    </row>
    <row r="54" spans="2:16" ht="18" customHeight="1" x14ac:dyDescent="0.25">
      <c r="B54" s="18" t="s">
        <v>3</v>
      </c>
      <c r="C54" s="18" t="s">
        <v>60</v>
      </c>
      <c r="D54" s="19" t="s">
        <v>45</v>
      </c>
      <c r="E54" s="19" t="s">
        <v>86</v>
      </c>
      <c r="F54" s="20">
        <v>791</v>
      </c>
      <c r="G54" s="19" t="s">
        <v>105</v>
      </c>
      <c r="H54" s="21">
        <f t="shared" si="26"/>
        <v>46116</v>
      </c>
      <c r="J54"/>
      <c r="K54"/>
      <c r="L54"/>
      <c r="M54"/>
      <c r="N54"/>
      <c r="O54"/>
      <c r="P54"/>
    </row>
    <row r="55" spans="2:16" ht="18" customHeight="1" x14ac:dyDescent="0.25">
      <c r="B55" s="18" t="s">
        <v>3</v>
      </c>
      <c r="C55" s="18" t="s">
        <v>60</v>
      </c>
      <c r="D55" s="19" t="s">
        <v>45</v>
      </c>
      <c r="E55" s="19" t="s">
        <v>86</v>
      </c>
      <c r="F55" s="20">
        <v>792</v>
      </c>
      <c r="G55" s="19" t="s">
        <v>105</v>
      </c>
      <c r="H55" s="21">
        <f t="shared" si="26"/>
        <v>46116</v>
      </c>
      <c r="J55"/>
      <c r="K55"/>
      <c r="L55"/>
      <c r="M55"/>
      <c r="N55"/>
      <c r="O55"/>
      <c r="P55"/>
    </row>
    <row r="56" spans="2:16" ht="18" customHeight="1" x14ac:dyDescent="0.25">
      <c r="B56" s="18" t="s">
        <v>3</v>
      </c>
      <c r="C56" s="18" t="s">
        <v>60</v>
      </c>
      <c r="D56" s="19" t="s">
        <v>12</v>
      </c>
      <c r="E56" s="19" t="s">
        <v>87</v>
      </c>
      <c r="F56" s="20">
        <v>790</v>
      </c>
      <c r="G56" s="19" t="s">
        <v>65</v>
      </c>
      <c r="H56" s="21">
        <f t="shared" si="26"/>
        <v>46116</v>
      </c>
      <c r="J56"/>
      <c r="K56"/>
      <c r="L56"/>
      <c r="M56"/>
      <c r="N56"/>
      <c r="O56"/>
      <c r="P56"/>
    </row>
    <row r="57" spans="2:16" ht="18" customHeight="1" x14ac:dyDescent="0.25">
      <c r="B57" s="18" t="s">
        <v>3</v>
      </c>
      <c r="C57" s="18" t="s">
        <v>60</v>
      </c>
      <c r="D57" s="19" t="s">
        <v>12</v>
      </c>
      <c r="E57" s="19" t="s">
        <v>87</v>
      </c>
      <c r="F57" s="20">
        <v>791</v>
      </c>
      <c r="G57" s="19" t="s">
        <v>65</v>
      </c>
      <c r="H57" s="21">
        <f t="shared" si="26"/>
        <v>46116</v>
      </c>
      <c r="J57"/>
      <c r="K57"/>
      <c r="L57"/>
      <c r="M57"/>
      <c r="N57"/>
      <c r="O57"/>
      <c r="P57"/>
    </row>
    <row r="58" spans="2:16" ht="18" customHeight="1" x14ac:dyDescent="0.25">
      <c r="B58" s="18" t="s">
        <v>3</v>
      </c>
      <c r="C58" s="18" t="s">
        <v>60</v>
      </c>
      <c r="D58" s="19" t="s">
        <v>12</v>
      </c>
      <c r="E58" s="19" t="s">
        <v>87</v>
      </c>
      <c r="F58" s="20">
        <v>792</v>
      </c>
      <c r="G58" s="19" t="s">
        <v>65</v>
      </c>
      <c r="H58" s="21">
        <f t="shared" si="26"/>
        <v>46116</v>
      </c>
      <c r="J58"/>
      <c r="K58"/>
      <c r="L58"/>
      <c r="M58"/>
      <c r="N58"/>
      <c r="O58"/>
      <c r="P58"/>
    </row>
    <row r="59" spans="2:16" ht="18" customHeight="1" x14ac:dyDescent="0.25">
      <c r="B59" s="18" t="s">
        <v>3</v>
      </c>
      <c r="C59" s="18" t="s">
        <v>60</v>
      </c>
      <c r="D59" s="19" t="s">
        <v>12</v>
      </c>
      <c r="E59" s="19" t="s">
        <v>87</v>
      </c>
      <c r="F59" s="20">
        <v>793</v>
      </c>
      <c r="G59" s="19" t="s">
        <v>65</v>
      </c>
      <c r="H59" s="21">
        <f t="shared" si="26"/>
        <v>46116</v>
      </c>
      <c r="J59"/>
      <c r="K59"/>
      <c r="L59"/>
      <c r="M59"/>
      <c r="N59"/>
      <c r="O59"/>
      <c r="P59"/>
    </row>
    <row r="60" spans="2:16" ht="18" customHeight="1" x14ac:dyDescent="0.25">
      <c r="B60" s="18" t="s">
        <v>3</v>
      </c>
      <c r="C60" s="18" t="s">
        <v>60</v>
      </c>
      <c r="D60" s="19" t="s">
        <v>12</v>
      </c>
      <c r="E60" s="19" t="s">
        <v>87</v>
      </c>
      <c r="F60" s="20">
        <v>794</v>
      </c>
      <c r="G60" s="19" t="s">
        <v>65</v>
      </c>
      <c r="H60" s="21">
        <f t="shared" si="26"/>
        <v>46116</v>
      </c>
      <c r="J60"/>
      <c r="K60"/>
      <c r="L60"/>
      <c r="M60"/>
      <c r="N60"/>
      <c r="O60"/>
      <c r="P60"/>
    </row>
    <row r="61" spans="2:16" ht="18" customHeight="1" x14ac:dyDescent="0.25">
      <c r="B61" s="18" t="s">
        <v>3</v>
      </c>
      <c r="C61" s="18" t="s">
        <v>60</v>
      </c>
      <c r="D61" s="19" t="s">
        <v>12</v>
      </c>
      <c r="E61" s="19" t="s">
        <v>87</v>
      </c>
      <c r="F61" s="20">
        <v>795</v>
      </c>
      <c r="G61" s="19" t="s">
        <v>65</v>
      </c>
      <c r="H61" s="21">
        <f t="shared" si="26"/>
        <v>46116</v>
      </c>
      <c r="J61"/>
      <c r="K61"/>
      <c r="L61"/>
      <c r="M61"/>
      <c r="N61"/>
      <c r="O61"/>
      <c r="P61"/>
    </row>
    <row r="62" spans="2:16" ht="18" customHeight="1" x14ac:dyDescent="0.25">
      <c r="B62" s="18" t="s">
        <v>3</v>
      </c>
      <c r="C62" s="18" t="s">
        <v>60</v>
      </c>
      <c r="D62" s="19" t="s">
        <v>12</v>
      </c>
      <c r="E62" s="19" t="s">
        <v>87</v>
      </c>
      <c r="F62" s="20">
        <v>790</v>
      </c>
      <c r="G62" s="19" t="s">
        <v>65</v>
      </c>
      <c r="H62" s="21">
        <f t="shared" si="26"/>
        <v>46116</v>
      </c>
      <c r="J62"/>
      <c r="K62"/>
      <c r="L62"/>
      <c r="M62"/>
      <c r="N62"/>
      <c r="O62"/>
      <c r="P62"/>
    </row>
    <row r="63" spans="2:16" ht="18" customHeight="1" x14ac:dyDescent="0.25">
      <c r="B63" s="18" t="s">
        <v>3</v>
      </c>
      <c r="C63" s="18" t="s">
        <v>60</v>
      </c>
      <c r="D63" s="19" t="s">
        <v>12</v>
      </c>
      <c r="E63" s="19" t="s">
        <v>87</v>
      </c>
      <c r="F63" s="20">
        <v>791</v>
      </c>
      <c r="G63" s="19" t="s">
        <v>65</v>
      </c>
      <c r="H63" s="21">
        <f t="shared" si="26"/>
        <v>46116</v>
      </c>
      <c r="J63"/>
      <c r="K63"/>
      <c r="L63"/>
      <c r="M63"/>
      <c r="N63"/>
      <c r="O63"/>
      <c r="P63"/>
    </row>
    <row r="64" spans="2:16" ht="18" customHeight="1" x14ac:dyDescent="0.25">
      <c r="B64" s="18" t="s">
        <v>3</v>
      </c>
      <c r="C64" s="18" t="s">
        <v>60</v>
      </c>
      <c r="D64" s="19" t="s">
        <v>12</v>
      </c>
      <c r="E64" s="19" t="s">
        <v>87</v>
      </c>
      <c r="F64" s="20">
        <v>792</v>
      </c>
      <c r="G64" s="19" t="s">
        <v>65</v>
      </c>
      <c r="H64" s="21">
        <f t="shared" si="26"/>
        <v>46116</v>
      </c>
      <c r="J64"/>
      <c r="K64"/>
      <c r="L64"/>
      <c r="M64"/>
      <c r="N64"/>
      <c r="O64"/>
      <c r="P64"/>
    </row>
    <row r="65" spans="2:34" ht="18" customHeight="1" x14ac:dyDescent="0.25">
      <c r="B65" s="18" t="s">
        <v>3</v>
      </c>
      <c r="C65" s="18" t="s">
        <v>60</v>
      </c>
      <c r="D65" s="19" t="s">
        <v>12</v>
      </c>
      <c r="E65" s="19" t="s">
        <v>87</v>
      </c>
      <c r="F65" s="20">
        <v>793</v>
      </c>
      <c r="G65" s="19" t="s">
        <v>65</v>
      </c>
      <c r="H65" s="21">
        <f t="shared" si="26"/>
        <v>46116</v>
      </c>
    </row>
    <row r="66" spans="2:34" ht="18" customHeight="1" x14ac:dyDescent="0.25">
      <c r="B66" s="18" t="s">
        <v>3</v>
      </c>
      <c r="C66" s="18" t="s">
        <v>60</v>
      </c>
      <c r="D66" s="19" t="s">
        <v>12</v>
      </c>
      <c r="E66" s="19" t="s">
        <v>87</v>
      </c>
      <c r="F66" s="20">
        <v>794</v>
      </c>
      <c r="G66" s="19" t="s">
        <v>65</v>
      </c>
      <c r="H66" s="21">
        <f t="shared" si="26"/>
        <v>46116</v>
      </c>
    </row>
    <row r="67" spans="2:34" ht="18" customHeight="1" x14ac:dyDescent="0.25">
      <c r="B67" s="18" t="s">
        <v>3</v>
      </c>
      <c r="C67" s="18" t="s">
        <v>60</v>
      </c>
      <c r="D67" s="19" t="s">
        <v>12</v>
      </c>
      <c r="E67" s="19" t="s">
        <v>87</v>
      </c>
      <c r="F67" s="20">
        <v>795</v>
      </c>
      <c r="G67" s="19" t="s">
        <v>65</v>
      </c>
      <c r="H67" s="21">
        <f t="shared" si="26"/>
        <v>46116</v>
      </c>
    </row>
    <row r="68" spans="2:34" ht="18" customHeight="1" x14ac:dyDescent="0.25">
      <c r="B68" s="18" t="s">
        <v>3</v>
      </c>
      <c r="C68" s="18" t="s">
        <v>60</v>
      </c>
      <c r="D68" s="19" t="s">
        <v>12</v>
      </c>
      <c r="E68" s="19" t="s">
        <v>87</v>
      </c>
      <c r="F68" s="20">
        <v>791</v>
      </c>
      <c r="G68" s="19" t="s">
        <v>65</v>
      </c>
      <c r="H68" s="21">
        <f t="shared" si="26"/>
        <v>46116</v>
      </c>
    </row>
    <row r="69" spans="2:34" ht="18" customHeight="1" x14ac:dyDescent="0.25">
      <c r="B69" s="18" t="s">
        <v>3</v>
      </c>
      <c r="C69" s="18" t="s">
        <v>60</v>
      </c>
      <c r="D69" s="19" t="s">
        <v>45</v>
      </c>
      <c r="E69" s="19" t="s">
        <v>87</v>
      </c>
      <c r="F69" s="20">
        <v>792</v>
      </c>
      <c r="G69" s="19" t="s">
        <v>105</v>
      </c>
      <c r="H69" s="21">
        <f t="shared" si="26"/>
        <v>46116</v>
      </c>
      <c r="AA69" s="23" t="s">
        <v>37</v>
      </c>
      <c r="AB69" s="23"/>
      <c r="AC69" s="16"/>
      <c r="AD69" s="16"/>
      <c r="AE69" s="16"/>
      <c r="AF69" s="16"/>
      <c r="AG69" s="16"/>
      <c r="AH69" s="16"/>
    </row>
    <row r="70" spans="2:34" ht="18" customHeight="1" x14ac:dyDescent="0.25">
      <c r="B70" s="18" t="s">
        <v>3</v>
      </c>
      <c r="C70" s="18" t="s">
        <v>60</v>
      </c>
      <c r="D70" s="19" t="s">
        <v>45</v>
      </c>
      <c r="E70" s="19" t="s">
        <v>87</v>
      </c>
      <c r="F70" s="20">
        <v>793</v>
      </c>
      <c r="G70" s="19" t="s">
        <v>105</v>
      </c>
      <c r="H70" s="21">
        <f t="shared" si="26"/>
        <v>46116</v>
      </c>
      <c r="J70"/>
      <c r="AA70" s="23" t="s">
        <v>38</v>
      </c>
      <c r="AB70" s="23" t="s">
        <v>39</v>
      </c>
      <c r="AC70" s="16" t="s">
        <v>40</v>
      </c>
      <c r="AD70" s="16" t="s">
        <v>41</v>
      </c>
      <c r="AE70" s="16" t="s">
        <v>42</v>
      </c>
      <c r="AF70" s="16" t="s">
        <v>43</v>
      </c>
      <c r="AG70" s="16" t="s">
        <v>7</v>
      </c>
      <c r="AH70" s="16" t="s">
        <v>44</v>
      </c>
    </row>
    <row r="71" spans="2:34" ht="18" customHeight="1" x14ac:dyDescent="0.25">
      <c r="B71" s="18" t="s">
        <v>3</v>
      </c>
      <c r="C71" s="18" t="s">
        <v>60</v>
      </c>
      <c r="D71" s="19" t="s">
        <v>45</v>
      </c>
      <c r="E71" s="19" t="s">
        <v>87</v>
      </c>
      <c r="F71" s="20">
        <v>794</v>
      </c>
      <c r="G71" s="19" t="s">
        <v>105</v>
      </c>
      <c r="H71" s="21">
        <f t="shared" si="26"/>
        <v>46116</v>
      </c>
      <c r="J71"/>
      <c r="AA71" s="23" t="s">
        <v>60</v>
      </c>
      <c r="AB71" s="23" t="s">
        <v>12</v>
      </c>
      <c r="AC71" s="16" t="str">
        <f>AA71&amp;AB71</f>
        <v>D08F</v>
      </c>
      <c r="AD71" s="16" t="s">
        <v>65</v>
      </c>
      <c r="AE71" s="16" t="s">
        <v>105</v>
      </c>
      <c r="AF71" s="16">
        <f>AH71*1000</f>
        <v>14842.25</v>
      </c>
      <c r="AG71" s="16">
        <f>ROUND((AF71/1000),2)</f>
        <v>14.84</v>
      </c>
      <c r="AH71" s="16">
        <v>14.84225</v>
      </c>
    </row>
    <row r="72" spans="2:34" ht="18" customHeight="1" x14ac:dyDescent="0.25">
      <c r="B72" s="18" t="s">
        <v>3</v>
      </c>
      <c r="C72" s="18" t="s">
        <v>60</v>
      </c>
      <c r="D72" s="19" t="s">
        <v>45</v>
      </c>
      <c r="E72" s="19" t="s">
        <v>87</v>
      </c>
      <c r="F72" s="20">
        <v>795</v>
      </c>
      <c r="G72" s="19" t="s">
        <v>105</v>
      </c>
      <c r="H72" s="21">
        <f t="shared" si="26"/>
        <v>46116</v>
      </c>
      <c r="J72"/>
      <c r="AA72" s="23" t="s">
        <v>131</v>
      </c>
      <c r="AB72" s="23" t="s">
        <v>12</v>
      </c>
      <c r="AC72" s="16" t="str">
        <f t="shared" ref="AC72" si="27">AA72&amp;AB72</f>
        <v>D08_F</v>
      </c>
      <c r="AD72" s="16" t="s">
        <v>103</v>
      </c>
      <c r="AE72" s="16" t="s">
        <v>33</v>
      </c>
      <c r="AF72" s="16">
        <f>AH72*1000</f>
        <v>5275.8099999999995</v>
      </c>
      <c r="AG72" s="16">
        <f t="shared" ref="AG72" si="28">ROUND((AF72/1000),2)</f>
        <v>5.28</v>
      </c>
      <c r="AH72" s="16">
        <v>5.2758099999999999</v>
      </c>
    </row>
    <row r="73" spans="2:34" ht="18" customHeight="1" x14ac:dyDescent="0.25">
      <c r="B73" s="144" t="s">
        <v>3</v>
      </c>
      <c r="C73" s="18" t="s">
        <v>60</v>
      </c>
      <c r="D73" s="145" t="s">
        <v>45</v>
      </c>
      <c r="E73" s="145" t="s">
        <v>87</v>
      </c>
      <c r="F73" s="146">
        <v>790</v>
      </c>
      <c r="G73" s="19" t="s">
        <v>105</v>
      </c>
      <c r="H73" s="21">
        <f t="shared" si="26"/>
        <v>46116</v>
      </c>
      <c r="J73"/>
      <c r="AA73" s="23"/>
      <c r="AB73" s="23" t="s">
        <v>12</v>
      </c>
      <c r="AC73" s="16" t="str">
        <f>AA73&amp;AB73</f>
        <v>F</v>
      </c>
      <c r="AD73" s="16"/>
      <c r="AE73" s="16"/>
      <c r="AF73" s="16">
        <f>AH73*1000</f>
        <v>0</v>
      </c>
      <c r="AG73" s="16">
        <f>ROUND((AF73/1000),2)</f>
        <v>0</v>
      </c>
      <c r="AH73" s="16"/>
    </row>
    <row r="74" spans="2:34" ht="18" customHeight="1" x14ac:dyDescent="0.25">
      <c r="B74" s="144" t="s">
        <v>3</v>
      </c>
      <c r="C74" s="18" t="s">
        <v>60</v>
      </c>
      <c r="D74" s="145" t="s">
        <v>45</v>
      </c>
      <c r="E74" s="145" t="s">
        <v>87</v>
      </c>
      <c r="F74" s="146">
        <v>791</v>
      </c>
      <c r="G74" s="19" t="s">
        <v>105</v>
      </c>
      <c r="H74" s="21">
        <f t="shared" si="26"/>
        <v>46116</v>
      </c>
      <c r="J74"/>
      <c r="AA74" s="23"/>
      <c r="AB74" s="23" t="s">
        <v>12</v>
      </c>
      <c r="AC74" s="16" t="str">
        <f>AA74&amp;AB74</f>
        <v>F</v>
      </c>
      <c r="AD74" s="16"/>
      <c r="AE74" s="16"/>
      <c r="AF74" s="16">
        <f>AH74*1000</f>
        <v>0</v>
      </c>
      <c r="AG74" s="16">
        <f>ROUND((AF74/1000),2)</f>
        <v>0</v>
      </c>
      <c r="AH74" s="16"/>
    </row>
    <row r="75" spans="2:34" ht="18" customHeight="1" x14ac:dyDescent="0.25">
      <c r="B75" s="144" t="s">
        <v>3</v>
      </c>
      <c r="C75" s="18" t="s">
        <v>60</v>
      </c>
      <c r="D75" s="145" t="s">
        <v>45</v>
      </c>
      <c r="E75" s="145" t="s">
        <v>87</v>
      </c>
      <c r="F75" s="146">
        <v>792</v>
      </c>
      <c r="G75" s="19" t="s">
        <v>105</v>
      </c>
      <c r="H75" s="21">
        <f t="shared" si="26"/>
        <v>46116</v>
      </c>
      <c r="J75"/>
      <c r="AA75" s="23"/>
      <c r="AB75" s="23" t="s">
        <v>12</v>
      </c>
      <c r="AC75" s="16" t="str">
        <f t="shared" ref="AC75" si="29">AA75&amp;AB75</f>
        <v>F</v>
      </c>
      <c r="AD75" s="16"/>
      <c r="AE75" s="16"/>
      <c r="AF75" s="16">
        <f t="shared" ref="AF75:AF84" si="30">AH75*1000</f>
        <v>0</v>
      </c>
      <c r="AG75" s="16">
        <f t="shared" ref="AG75" si="31">ROUND((AF75/1000),2)</f>
        <v>0</v>
      </c>
      <c r="AH75" s="16"/>
    </row>
    <row r="76" spans="2:34" ht="18" customHeight="1" x14ac:dyDescent="0.25">
      <c r="B76" s="144" t="s">
        <v>3</v>
      </c>
      <c r="C76" s="18" t="s">
        <v>60</v>
      </c>
      <c r="D76" s="145" t="s">
        <v>45</v>
      </c>
      <c r="E76" s="145" t="s">
        <v>87</v>
      </c>
      <c r="F76" s="146">
        <v>793</v>
      </c>
      <c r="G76" s="19" t="s">
        <v>105</v>
      </c>
      <c r="H76" s="21">
        <f t="shared" si="26"/>
        <v>46116</v>
      </c>
      <c r="J76"/>
      <c r="AA76" s="23"/>
      <c r="AB76" s="23" t="s">
        <v>12</v>
      </c>
      <c r="AC76" s="16" t="str">
        <f>AA76&amp;AB76</f>
        <v>F</v>
      </c>
      <c r="AD76" s="16"/>
      <c r="AE76" s="16"/>
      <c r="AF76" s="16">
        <f>AH76*1000</f>
        <v>0</v>
      </c>
      <c r="AG76" s="16">
        <f>ROUND((AF76/1000),2)</f>
        <v>0</v>
      </c>
      <c r="AH76" s="16"/>
    </row>
    <row r="77" spans="2:34" ht="18" customHeight="1" x14ac:dyDescent="0.25">
      <c r="B77" s="144" t="s">
        <v>3</v>
      </c>
      <c r="C77" s="18" t="s">
        <v>60</v>
      </c>
      <c r="D77" s="145" t="s">
        <v>45</v>
      </c>
      <c r="E77" s="145" t="s">
        <v>87</v>
      </c>
      <c r="F77" s="20">
        <v>794</v>
      </c>
      <c r="G77" s="19" t="s">
        <v>105</v>
      </c>
      <c r="H77" s="21">
        <f t="shared" si="26"/>
        <v>46116</v>
      </c>
      <c r="J77"/>
      <c r="AA77" s="23"/>
      <c r="AB77" s="23" t="s">
        <v>12</v>
      </c>
      <c r="AC77" s="16" t="str">
        <f>AA77&amp;AB77</f>
        <v>F</v>
      </c>
      <c r="AD77" s="16"/>
      <c r="AE77" s="16"/>
      <c r="AF77" s="16">
        <f>AH77*1000</f>
        <v>0</v>
      </c>
      <c r="AG77" s="16">
        <f>ROUND((AF77/1000),2)</f>
        <v>0</v>
      </c>
      <c r="AH77" s="16"/>
    </row>
    <row r="78" spans="2:34" ht="18" customHeight="1" x14ac:dyDescent="0.25">
      <c r="B78" s="144" t="s">
        <v>3</v>
      </c>
      <c r="C78" s="18" t="s">
        <v>60</v>
      </c>
      <c r="D78" s="145" t="s">
        <v>45</v>
      </c>
      <c r="E78" s="145" t="s">
        <v>87</v>
      </c>
      <c r="F78" s="20">
        <v>795</v>
      </c>
      <c r="G78" s="19" t="s">
        <v>105</v>
      </c>
      <c r="H78" s="21">
        <f t="shared" si="26"/>
        <v>46116</v>
      </c>
      <c r="J78"/>
      <c r="AA78" s="23" t="s">
        <v>60</v>
      </c>
      <c r="AB78" s="23" t="s">
        <v>45</v>
      </c>
      <c r="AC78" s="16" t="str">
        <f>AA78&amp;AB78</f>
        <v>D08R</v>
      </c>
      <c r="AD78" s="16" t="s">
        <v>105</v>
      </c>
      <c r="AE78" s="16" t="s">
        <v>65</v>
      </c>
      <c r="AF78" s="16">
        <f>AH78*1000</f>
        <v>15391.07</v>
      </c>
      <c r="AG78" s="16">
        <f>ROUND((AF78/1000),2)</f>
        <v>15.39</v>
      </c>
      <c r="AH78" s="16">
        <v>15.391069999999999</v>
      </c>
    </row>
    <row r="79" spans="2:34" ht="18" customHeight="1" x14ac:dyDescent="0.25">
      <c r="B79" s="144" t="s">
        <v>3</v>
      </c>
      <c r="C79" s="18" t="s">
        <v>60</v>
      </c>
      <c r="D79" s="145" t="s">
        <v>45</v>
      </c>
      <c r="E79" s="145" t="s">
        <v>87</v>
      </c>
      <c r="F79" s="20">
        <v>790</v>
      </c>
      <c r="G79" s="19" t="s">
        <v>105</v>
      </c>
      <c r="H79" s="21">
        <f t="shared" si="26"/>
        <v>46116</v>
      </c>
      <c r="J79"/>
      <c r="AA79" s="23" t="s">
        <v>131</v>
      </c>
      <c r="AB79" s="23" t="s">
        <v>45</v>
      </c>
      <c r="AC79" s="16" t="str">
        <f>AA79&amp;AB79</f>
        <v>D08_R</v>
      </c>
      <c r="AD79" s="16" t="s">
        <v>33</v>
      </c>
      <c r="AE79" s="16" t="s">
        <v>103</v>
      </c>
      <c r="AF79" s="16">
        <f>AH79*1000</f>
        <v>5029.7299999999996</v>
      </c>
      <c r="AG79" s="16">
        <f>ROUND((AF79/1000),2)</f>
        <v>5.03</v>
      </c>
      <c r="AH79" s="16">
        <v>5.0297299999999998</v>
      </c>
    </row>
    <row r="80" spans="2:34" ht="18" customHeight="1" x14ac:dyDescent="0.25">
      <c r="B80" s="144" t="s">
        <v>3</v>
      </c>
      <c r="C80" s="18" t="s">
        <v>60</v>
      </c>
      <c r="D80" s="145" t="s">
        <v>45</v>
      </c>
      <c r="E80" s="145" t="s">
        <v>87</v>
      </c>
      <c r="F80" s="20">
        <v>791</v>
      </c>
      <c r="G80" s="19" t="s">
        <v>105</v>
      </c>
      <c r="H80" s="21">
        <f t="shared" si="26"/>
        <v>46116</v>
      </c>
      <c r="J80"/>
      <c r="AA80" s="23"/>
      <c r="AB80" s="23" t="s">
        <v>45</v>
      </c>
      <c r="AC80" s="16" t="str">
        <f t="shared" ref="AC80:AC85" si="32">AA80&amp;AB80</f>
        <v>R</v>
      </c>
      <c r="AD80" s="16"/>
      <c r="AE80" s="16"/>
      <c r="AF80" s="16">
        <f t="shared" si="30"/>
        <v>0</v>
      </c>
      <c r="AG80" s="16">
        <f t="shared" ref="AG80:AG84" si="33">ROUND((AF80/1000),2)</f>
        <v>0</v>
      </c>
      <c r="AH80" s="16"/>
    </row>
    <row r="81" spans="2:40" ht="18" customHeight="1" x14ac:dyDescent="0.25">
      <c r="B81" s="18" t="s">
        <v>3</v>
      </c>
      <c r="C81" s="18" t="s">
        <v>60</v>
      </c>
      <c r="D81" s="19" t="s">
        <v>45</v>
      </c>
      <c r="E81" s="19" t="s">
        <v>87</v>
      </c>
      <c r="F81" s="20">
        <v>792</v>
      </c>
      <c r="G81" s="19" t="s">
        <v>105</v>
      </c>
      <c r="H81" s="21">
        <f t="shared" si="26"/>
        <v>46116</v>
      </c>
      <c r="J81"/>
      <c r="AA81" s="23"/>
      <c r="AB81" s="23" t="s">
        <v>45</v>
      </c>
      <c r="AC81" s="16" t="str">
        <f>AA81&amp;AB81</f>
        <v>R</v>
      </c>
      <c r="AD81" s="16"/>
      <c r="AE81" s="16"/>
      <c r="AF81" s="16">
        <f>AH81*1000</f>
        <v>0</v>
      </c>
      <c r="AG81" s="16">
        <f>ROUND((AF81/1000),2)</f>
        <v>0</v>
      </c>
      <c r="AH81" s="16"/>
    </row>
    <row r="82" spans="2:40" ht="18" customHeight="1" x14ac:dyDescent="0.25">
      <c r="B82" s="18" t="s">
        <v>3</v>
      </c>
      <c r="C82" s="18" t="s">
        <v>60</v>
      </c>
      <c r="D82" s="19" t="s">
        <v>45</v>
      </c>
      <c r="E82" s="19" t="s">
        <v>87</v>
      </c>
      <c r="F82" s="20">
        <v>793</v>
      </c>
      <c r="G82" s="19" t="s">
        <v>105</v>
      </c>
      <c r="H82" s="21">
        <f t="shared" si="26"/>
        <v>46116</v>
      </c>
      <c r="J82"/>
      <c r="AA82" s="23"/>
      <c r="AB82" s="23" t="s">
        <v>45</v>
      </c>
      <c r="AC82" s="16" t="str">
        <f t="shared" si="32"/>
        <v>R</v>
      </c>
      <c r="AD82" s="16"/>
      <c r="AE82" s="16"/>
      <c r="AF82" s="16">
        <f t="shared" si="30"/>
        <v>0</v>
      </c>
      <c r="AG82" s="16">
        <f t="shared" si="33"/>
        <v>0</v>
      </c>
      <c r="AH82" s="16"/>
    </row>
    <row r="83" spans="2:40" ht="18" customHeight="1" x14ac:dyDescent="0.25">
      <c r="B83" s="18" t="s">
        <v>3</v>
      </c>
      <c r="C83" s="18" t="s">
        <v>60</v>
      </c>
      <c r="D83" s="19" t="s">
        <v>45</v>
      </c>
      <c r="E83" s="19" t="s">
        <v>87</v>
      </c>
      <c r="F83" s="20">
        <v>794</v>
      </c>
      <c r="G83" s="19" t="s">
        <v>105</v>
      </c>
      <c r="H83" s="21">
        <f t="shared" si="26"/>
        <v>46116</v>
      </c>
      <c r="J83"/>
      <c r="AA83" s="23"/>
      <c r="AB83" s="23" t="s">
        <v>45</v>
      </c>
      <c r="AC83" s="16" t="str">
        <f>AA83&amp;AB83</f>
        <v>R</v>
      </c>
      <c r="AD83" s="16"/>
      <c r="AE83" s="16"/>
      <c r="AF83" s="16">
        <f>AH83*1000</f>
        <v>0</v>
      </c>
      <c r="AG83" s="16">
        <f>ROUND((AF83/1000),2)</f>
        <v>0</v>
      </c>
      <c r="AH83" s="16"/>
    </row>
    <row r="84" spans="2:40" ht="18" customHeight="1" x14ac:dyDescent="0.25">
      <c r="J84"/>
      <c r="AA84" s="23"/>
      <c r="AB84" s="23" t="s">
        <v>45</v>
      </c>
      <c r="AC84" s="16" t="str">
        <f t="shared" si="32"/>
        <v>R</v>
      </c>
      <c r="AD84" s="16"/>
      <c r="AE84" s="16"/>
      <c r="AF84" s="16">
        <f t="shared" si="30"/>
        <v>0</v>
      </c>
      <c r="AG84" s="16">
        <f t="shared" si="33"/>
        <v>0</v>
      </c>
      <c r="AH84" s="16"/>
    </row>
    <row r="85" spans="2:40" ht="18" customHeight="1" x14ac:dyDescent="0.25">
      <c r="J85"/>
      <c r="AA85" s="23"/>
      <c r="AB85" s="23" t="s">
        <v>45</v>
      </c>
      <c r="AC85" s="16" t="str">
        <f t="shared" si="32"/>
        <v>R</v>
      </c>
      <c r="AD85" s="16"/>
      <c r="AE85" s="16"/>
      <c r="AF85" s="16">
        <f t="shared" ref="AF85" si="34">AH85*1000</f>
        <v>0</v>
      </c>
      <c r="AG85" s="16">
        <f t="shared" ref="AG85" si="35">ROUND((AF85/1000),2)</f>
        <v>0</v>
      </c>
      <c r="AH85" s="16"/>
    </row>
    <row r="89" spans="2:40" ht="18" customHeight="1" x14ac:dyDescent="0.25">
      <c r="AA89" s="23" t="s">
        <v>61</v>
      </c>
      <c r="AB89" s="23"/>
      <c r="AC89" s="16"/>
      <c r="AD89" s="16"/>
      <c r="AE89" s="16"/>
      <c r="AF89" s="16"/>
      <c r="AG89" s="16"/>
      <c r="AH89" s="16"/>
    </row>
    <row r="90" spans="2:40" ht="18" customHeight="1" thickBot="1" x14ac:dyDescent="0.3">
      <c r="AA90" s="23"/>
      <c r="AB90" s="23"/>
      <c r="AC90" s="16" t="s">
        <v>63</v>
      </c>
      <c r="AD90" s="16" t="s">
        <v>64</v>
      </c>
      <c r="AE90" s="16" t="s">
        <v>73</v>
      </c>
      <c r="AF90" s="16"/>
      <c r="AG90" s="16" t="s">
        <v>35</v>
      </c>
      <c r="AH90" s="16"/>
      <c r="AI90" s="16" t="s">
        <v>63</v>
      </c>
      <c r="AJ90" s="16" t="s">
        <v>64</v>
      </c>
      <c r="AK90" s="16" t="s">
        <v>73</v>
      </c>
    </row>
    <row r="91" spans="2:40" ht="18" customHeight="1" x14ac:dyDescent="0.25">
      <c r="U91"/>
      <c r="V91"/>
      <c r="W91"/>
      <c r="AA91" s="125" t="s">
        <v>8</v>
      </c>
      <c r="AB91" s="18" t="s">
        <v>9</v>
      </c>
      <c r="AC91" s="132">
        <v>8</v>
      </c>
      <c r="AD91" s="134">
        <v>0</v>
      </c>
      <c r="AE91" s="133" t="s">
        <v>10</v>
      </c>
      <c r="AF91" s="16"/>
      <c r="AG91" s="122" t="s">
        <v>105</v>
      </c>
      <c r="AH91" s="5" t="s">
        <v>9</v>
      </c>
      <c r="AI91" s="136" t="s">
        <v>106</v>
      </c>
      <c r="AJ91" s="139">
        <v>0</v>
      </c>
      <c r="AK91" s="9" t="s">
        <v>127</v>
      </c>
      <c r="AM91"/>
      <c r="AN91"/>
    </row>
    <row r="92" spans="2:40" ht="18" customHeight="1" thickBot="1" x14ac:dyDescent="0.3">
      <c r="U92"/>
      <c r="V92"/>
      <c r="W92"/>
      <c r="AA92" s="6" t="s">
        <v>65</v>
      </c>
      <c r="AB92" s="124" t="s">
        <v>9</v>
      </c>
      <c r="AC92" s="126" t="s">
        <v>126</v>
      </c>
      <c r="AD92" s="135">
        <v>103.878289</v>
      </c>
      <c r="AE92" s="127" t="s">
        <v>81</v>
      </c>
      <c r="AF92" s="7"/>
      <c r="AG92" s="6" t="s">
        <v>33</v>
      </c>
      <c r="AH92" s="5" t="s">
        <v>9</v>
      </c>
      <c r="AI92" s="126" t="s">
        <v>107</v>
      </c>
      <c r="AJ92" s="130">
        <v>2379.1984784575302</v>
      </c>
      <c r="AK92" s="137" t="s">
        <v>34</v>
      </c>
      <c r="AM92"/>
      <c r="AN92"/>
    </row>
    <row r="93" spans="2:40" ht="18" customHeight="1" x14ac:dyDescent="0.25">
      <c r="U93"/>
      <c r="V93"/>
      <c r="W93"/>
      <c r="AA93" s="6" t="s">
        <v>66</v>
      </c>
      <c r="AB93" s="5" t="s">
        <v>9</v>
      </c>
      <c r="AC93" s="126" t="s">
        <v>125</v>
      </c>
      <c r="AD93" s="128">
        <v>1930.59984450395</v>
      </c>
      <c r="AE93" s="127" t="s">
        <v>80</v>
      </c>
      <c r="AF93" s="7"/>
      <c r="AG93" s="6" t="s">
        <v>31</v>
      </c>
      <c r="AH93" s="5" t="s">
        <v>9</v>
      </c>
      <c r="AI93" s="126" t="s">
        <v>108</v>
      </c>
      <c r="AJ93" s="143">
        <v>393.43250944835398</v>
      </c>
      <c r="AK93" s="138" t="s">
        <v>32</v>
      </c>
      <c r="AM93"/>
      <c r="AN93"/>
    </row>
    <row r="94" spans="2:40" ht="18" customHeight="1" x14ac:dyDescent="0.25">
      <c r="U94"/>
      <c r="V94"/>
      <c r="W94"/>
      <c r="AA94" s="6" t="s">
        <v>67</v>
      </c>
      <c r="AB94" s="5" t="s">
        <v>9</v>
      </c>
      <c r="AC94" s="126" t="s">
        <v>124</v>
      </c>
      <c r="AD94" s="129">
        <v>1125.77867277772</v>
      </c>
      <c r="AE94" s="127" t="s">
        <v>79</v>
      </c>
      <c r="AF94" s="7"/>
      <c r="AG94" s="6" t="s">
        <v>29</v>
      </c>
      <c r="AH94" s="5" t="s">
        <v>9</v>
      </c>
      <c r="AI94" s="126" t="s">
        <v>109</v>
      </c>
      <c r="AJ94" s="143">
        <v>603.37074140920697</v>
      </c>
      <c r="AK94" s="138" t="s">
        <v>30</v>
      </c>
      <c r="AM94"/>
      <c r="AN94"/>
    </row>
    <row r="95" spans="2:40" ht="18" customHeight="1" x14ac:dyDescent="0.25">
      <c r="U95"/>
      <c r="V95"/>
      <c r="W95"/>
      <c r="AA95" s="6" t="s">
        <v>68</v>
      </c>
      <c r="AB95" s="5" t="s">
        <v>9</v>
      </c>
      <c r="AC95" s="126" t="s">
        <v>123</v>
      </c>
      <c r="AD95" s="129">
        <v>1588.92283164434</v>
      </c>
      <c r="AE95" s="127" t="s">
        <v>78</v>
      </c>
      <c r="AF95" s="7"/>
      <c r="AG95" s="6" t="s">
        <v>27</v>
      </c>
      <c r="AH95" s="5" t="s">
        <v>9</v>
      </c>
      <c r="AI95" s="126" t="s">
        <v>110</v>
      </c>
      <c r="AJ95" s="143">
        <v>547.35801334043902</v>
      </c>
      <c r="AK95" s="138" t="s">
        <v>28</v>
      </c>
      <c r="AM95"/>
      <c r="AN95"/>
    </row>
    <row r="96" spans="2:40" ht="18" customHeight="1" x14ac:dyDescent="0.25">
      <c r="U96"/>
      <c r="V96"/>
      <c r="W96"/>
      <c r="AA96" s="6" t="s">
        <v>69</v>
      </c>
      <c r="AB96" s="5" t="s">
        <v>9</v>
      </c>
      <c r="AC96" s="126" t="s">
        <v>122</v>
      </c>
      <c r="AD96" s="129">
        <v>999.85662223378995</v>
      </c>
      <c r="AE96" s="127" t="s">
        <v>77</v>
      </c>
      <c r="AF96" s="7"/>
      <c r="AG96" s="6" t="s">
        <v>25</v>
      </c>
      <c r="AH96" s="5" t="s">
        <v>9</v>
      </c>
      <c r="AI96" s="126" t="s">
        <v>111</v>
      </c>
      <c r="AJ96" s="143">
        <v>433.35732733595199</v>
      </c>
      <c r="AK96" s="138" t="s">
        <v>26</v>
      </c>
      <c r="AM96"/>
      <c r="AN96"/>
    </row>
    <row r="97" spans="21:43" ht="18" customHeight="1" x14ac:dyDescent="0.25">
      <c r="U97"/>
      <c r="V97"/>
      <c r="W97"/>
      <c r="AA97" s="6" t="s">
        <v>70</v>
      </c>
      <c r="AB97" s="5" t="s">
        <v>9</v>
      </c>
      <c r="AC97" s="126" t="s">
        <v>121</v>
      </c>
      <c r="AD97" s="129">
        <v>556.18143990463795</v>
      </c>
      <c r="AE97" s="127" t="s">
        <v>76</v>
      </c>
      <c r="AF97" s="7"/>
      <c r="AG97" s="6" t="s">
        <v>23</v>
      </c>
      <c r="AH97" s="5" t="s">
        <v>9</v>
      </c>
      <c r="AI97" s="126" t="s">
        <v>112</v>
      </c>
      <c r="AJ97" s="143">
        <v>375.49828024107501</v>
      </c>
      <c r="AK97" s="138" t="s">
        <v>24</v>
      </c>
      <c r="AM97"/>
      <c r="AN97"/>
    </row>
    <row r="98" spans="21:43" ht="18" customHeight="1" x14ac:dyDescent="0.25">
      <c r="U98"/>
      <c r="V98"/>
      <c r="W98"/>
      <c r="AA98" s="6" t="s">
        <v>71</v>
      </c>
      <c r="AB98" s="5" t="s">
        <v>9</v>
      </c>
      <c r="AC98" s="126" t="s">
        <v>120</v>
      </c>
      <c r="AD98" s="129">
        <v>391.27634229907301</v>
      </c>
      <c r="AE98" s="127" t="s">
        <v>75</v>
      </c>
      <c r="AF98" s="7"/>
      <c r="AG98" s="6" t="s">
        <v>21</v>
      </c>
      <c r="AH98" s="5" t="s">
        <v>9</v>
      </c>
      <c r="AI98" s="126" t="s">
        <v>113</v>
      </c>
      <c r="AJ98" s="143">
        <v>290.075046917664</v>
      </c>
      <c r="AK98" s="138" t="s">
        <v>22</v>
      </c>
      <c r="AM98"/>
      <c r="AN98"/>
    </row>
    <row r="99" spans="21:43" ht="18" customHeight="1" x14ac:dyDescent="0.25">
      <c r="U99"/>
      <c r="V99"/>
      <c r="W99"/>
      <c r="AA99" s="6" t="s">
        <v>72</v>
      </c>
      <c r="AB99" s="5" t="s">
        <v>9</v>
      </c>
      <c r="AC99" s="126" t="s">
        <v>119</v>
      </c>
      <c r="AD99" s="129">
        <v>422.10964304300597</v>
      </c>
      <c r="AE99" s="127" t="s">
        <v>74</v>
      </c>
      <c r="AF99" s="7"/>
      <c r="AG99" s="6" t="s">
        <v>19</v>
      </c>
      <c r="AH99" s="5" t="s">
        <v>9</v>
      </c>
      <c r="AI99" s="126" t="s">
        <v>114</v>
      </c>
      <c r="AJ99" s="143">
        <v>364.16068486019998</v>
      </c>
      <c r="AK99" s="138" t="s">
        <v>20</v>
      </c>
      <c r="AM99"/>
      <c r="AN99"/>
    </row>
    <row r="100" spans="21:43" ht="18" customHeight="1" x14ac:dyDescent="0.25">
      <c r="U100"/>
      <c r="V100"/>
      <c r="W100"/>
      <c r="AA100" s="6" t="s">
        <v>13</v>
      </c>
      <c r="AB100" s="5" t="s">
        <v>9</v>
      </c>
      <c r="AC100" s="126" t="s">
        <v>117</v>
      </c>
      <c r="AD100" s="129">
        <v>333.81696748983899</v>
      </c>
      <c r="AE100" s="127" t="s">
        <v>14</v>
      </c>
      <c r="AF100" s="7"/>
      <c r="AG100" s="6" t="s">
        <v>17</v>
      </c>
      <c r="AH100" s="5" t="s">
        <v>9</v>
      </c>
      <c r="AI100" s="126" t="s">
        <v>115</v>
      </c>
      <c r="AJ100" s="143">
        <v>422.11303577282899</v>
      </c>
      <c r="AK100" s="138" t="s">
        <v>18</v>
      </c>
      <c r="AM100"/>
      <c r="AN100"/>
    </row>
    <row r="101" spans="21:43" ht="18" customHeight="1" x14ac:dyDescent="0.25">
      <c r="U101"/>
      <c r="V101"/>
      <c r="W101"/>
      <c r="AA101" s="123" t="s">
        <v>103</v>
      </c>
      <c r="AB101" s="5" t="s">
        <v>9</v>
      </c>
      <c r="AC101" s="126" t="s">
        <v>118</v>
      </c>
      <c r="AD101" s="130">
        <v>600</v>
      </c>
      <c r="AE101" s="127" t="s">
        <v>128</v>
      </c>
      <c r="AG101" s="6" t="s">
        <v>15</v>
      </c>
      <c r="AH101" s="5" t="s">
        <v>9</v>
      </c>
      <c r="AI101" s="126" t="s">
        <v>116</v>
      </c>
      <c r="AJ101" s="143">
        <v>573.30479721977804</v>
      </c>
      <c r="AK101" s="138" t="s">
        <v>16</v>
      </c>
      <c r="AM101"/>
      <c r="AN101"/>
    </row>
    <row r="102" spans="21:43" ht="18" customHeight="1" x14ac:dyDescent="0.25">
      <c r="U102"/>
      <c r="V102"/>
      <c r="W102"/>
      <c r="AA102" s="123" t="s">
        <v>13</v>
      </c>
      <c r="AB102" s="5" t="s">
        <v>9</v>
      </c>
      <c r="AC102" s="126" t="s">
        <v>117</v>
      </c>
      <c r="AD102" s="142">
        <v>550</v>
      </c>
      <c r="AE102" s="127" t="s">
        <v>14</v>
      </c>
      <c r="AG102" s="6" t="s">
        <v>13</v>
      </c>
      <c r="AH102" s="5" t="s">
        <v>9</v>
      </c>
      <c r="AI102" s="126" t="s">
        <v>117</v>
      </c>
      <c r="AJ102" s="143">
        <v>427.05647161301101</v>
      </c>
      <c r="AK102" s="138" t="s">
        <v>14</v>
      </c>
      <c r="AM102"/>
      <c r="AN102"/>
    </row>
    <row r="103" spans="21:43" ht="18" customHeight="1" x14ac:dyDescent="0.25">
      <c r="U103"/>
      <c r="V103"/>
      <c r="W103"/>
      <c r="AA103" s="6" t="s">
        <v>15</v>
      </c>
      <c r="AB103" s="5" t="s">
        <v>9</v>
      </c>
      <c r="AC103" s="126" t="s">
        <v>116</v>
      </c>
      <c r="AD103" s="143">
        <v>576.73966537026797</v>
      </c>
      <c r="AE103" s="127" t="s">
        <v>16</v>
      </c>
      <c r="AG103" s="123" t="s">
        <v>103</v>
      </c>
      <c r="AH103" s="5" t="s">
        <v>132</v>
      </c>
      <c r="AI103" s="126" t="s">
        <v>118</v>
      </c>
      <c r="AJ103" s="142">
        <v>600</v>
      </c>
      <c r="AK103" s="138" t="s">
        <v>128</v>
      </c>
      <c r="AM103"/>
      <c r="AN103"/>
    </row>
    <row r="104" spans="21:43" ht="18" customHeight="1" x14ac:dyDescent="0.25">
      <c r="U104"/>
      <c r="V104"/>
      <c r="W104"/>
      <c r="AA104" s="6" t="s">
        <v>17</v>
      </c>
      <c r="AB104" s="5" t="s">
        <v>9</v>
      </c>
      <c r="AC104" s="126" t="s">
        <v>115</v>
      </c>
      <c r="AD104" s="143">
        <v>468.96315726099402</v>
      </c>
      <c r="AE104" s="127" t="s">
        <v>18</v>
      </c>
      <c r="AF104" s="7"/>
      <c r="AG104" s="123" t="s">
        <v>103</v>
      </c>
      <c r="AH104" s="5" t="s">
        <v>9</v>
      </c>
      <c r="AI104" s="126" t="s">
        <v>118</v>
      </c>
      <c r="AJ104" s="129">
        <v>0</v>
      </c>
      <c r="AK104" s="138" t="s">
        <v>128</v>
      </c>
      <c r="AM104"/>
      <c r="AN104"/>
      <c r="AP104" s="141"/>
    </row>
    <row r="105" spans="21:43" ht="18" customHeight="1" x14ac:dyDescent="0.25">
      <c r="U105"/>
      <c r="V105"/>
      <c r="W105"/>
      <c r="AA105" s="6" t="s">
        <v>19</v>
      </c>
      <c r="AB105" s="5" t="s">
        <v>9</v>
      </c>
      <c r="AC105" s="126" t="s">
        <v>114</v>
      </c>
      <c r="AD105" s="143">
        <v>593.57594031234498</v>
      </c>
      <c r="AE105" s="127" t="s">
        <v>20</v>
      </c>
      <c r="AF105" s="7"/>
      <c r="AG105" s="6" t="s">
        <v>72</v>
      </c>
      <c r="AH105" s="5" t="s">
        <v>9</v>
      </c>
      <c r="AI105" s="126" t="s">
        <v>119</v>
      </c>
      <c r="AJ105" s="130">
        <v>1000</v>
      </c>
      <c r="AK105" s="138" t="s">
        <v>74</v>
      </c>
      <c r="AM105"/>
      <c r="AN105"/>
    </row>
    <row r="106" spans="21:43" ht="18" customHeight="1" x14ac:dyDescent="0.25">
      <c r="U106"/>
      <c r="V106"/>
      <c r="W106"/>
      <c r="AA106" s="6" t="s">
        <v>21</v>
      </c>
      <c r="AB106" s="5" t="s">
        <v>9</v>
      </c>
      <c r="AC106" s="126" t="s">
        <v>113</v>
      </c>
      <c r="AD106" s="143">
        <v>366.58432928468801</v>
      </c>
      <c r="AE106" s="127" t="s">
        <v>22</v>
      </c>
      <c r="AF106" s="7"/>
      <c r="AG106" s="6" t="s">
        <v>71</v>
      </c>
      <c r="AH106" s="5" t="s">
        <v>9</v>
      </c>
      <c r="AI106" s="126" t="s">
        <v>120</v>
      </c>
      <c r="AJ106" s="129">
        <v>546.62648715980697</v>
      </c>
      <c r="AK106" s="138" t="s">
        <v>75</v>
      </c>
      <c r="AM106"/>
      <c r="AN106"/>
    </row>
    <row r="107" spans="21:43" ht="18" customHeight="1" x14ac:dyDescent="0.25">
      <c r="U107"/>
      <c r="V107"/>
      <c r="W107"/>
      <c r="AA107" s="6" t="s">
        <v>23</v>
      </c>
      <c r="AB107" s="5" t="s">
        <v>9</v>
      </c>
      <c r="AC107" s="126" t="s">
        <v>112</v>
      </c>
      <c r="AD107" s="143">
        <v>326.17946723535698</v>
      </c>
      <c r="AE107" s="127" t="s">
        <v>24</v>
      </c>
      <c r="AF107" s="7"/>
      <c r="AG107" s="6" t="s">
        <v>70</v>
      </c>
      <c r="AH107" s="5" t="s">
        <v>9</v>
      </c>
      <c r="AI107" s="126" t="s">
        <v>121</v>
      </c>
      <c r="AJ107" s="129">
        <v>347.39281094633299</v>
      </c>
      <c r="AK107" s="138" t="s">
        <v>76</v>
      </c>
      <c r="AM107"/>
      <c r="AN107"/>
      <c r="AO107"/>
      <c r="AP107"/>
    </row>
    <row r="108" spans="21:43" ht="18" customHeight="1" x14ac:dyDescent="0.25">
      <c r="U108"/>
      <c r="V108"/>
      <c r="W108"/>
      <c r="AA108" s="6" t="s">
        <v>25</v>
      </c>
      <c r="AB108" s="5" t="s">
        <v>9</v>
      </c>
      <c r="AC108" s="126" t="s">
        <v>111</v>
      </c>
      <c r="AD108" s="143">
        <v>264.09036344939301</v>
      </c>
      <c r="AE108" s="127" t="s">
        <v>26</v>
      </c>
      <c r="AF108" s="7"/>
      <c r="AG108" s="6" t="s">
        <v>69</v>
      </c>
      <c r="AH108" s="5" t="s">
        <v>9</v>
      </c>
      <c r="AI108" s="126" t="s">
        <v>122</v>
      </c>
      <c r="AJ108" s="129">
        <v>556.18143990463795</v>
      </c>
      <c r="AK108" s="138" t="s">
        <v>77</v>
      </c>
      <c r="AM108"/>
      <c r="AN108"/>
      <c r="AO108"/>
      <c r="AP108"/>
      <c r="AQ108"/>
    </row>
    <row r="109" spans="21:43" ht="18" customHeight="1" x14ac:dyDescent="0.25">
      <c r="U109"/>
      <c r="V109"/>
      <c r="W109"/>
      <c r="AA109" s="6" t="s">
        <v>27</v>
      </c>
      <c r="AB109" s="5" t="s">
        <v>9</v>
      </c>
      <c r="AC109" s="126" t="s">
        <v>110</v>
      </c>
      <c r="AD109" s="143">
        <v>562.632220536673</v>
      </c>
      <c r="AE109" s="127" t="s">
        <v>28</v>
      </c>
      <c r="AF109" s="7"/>
      <c r="AG109" s="6" t="s">
        <v>68</v>
      </c>
      <c r="AH109" s="5" t="s">
        <v>9</v>
      </c>
      <c r="AI109" s="126" t="s">
        <v>123</v>
      </c>
      <c r="AJ109" s="129">
        <v>999.85662223378995</v>
      </c>
      <c r="AK109" s="138" t="s">
        <v>78</v>
      </c>
      <c r="AM109"/>
      <c r="AN109"/>
      <c r="AO109"/>
      <c r="AP109"/>
      <c r="AQ109"/>
    </row>
    <row r="110" spans="21:43" ht="18" customHeight="1" x14ac:dyDescent="0.25">
      <c r="U110"/>
      <c r="V110"/>
      <c r="W110"/>
      <c r="AA110" s="6" t="s">
        <v>29</v>
      </c>
      <c r="AB110" s="5" t="s">
        <v>9</v>
      </c>
      <c r="AC110" s="126" t="s">
        <v>109</v>
      </c>
      <c r="AD110" s="143">
        <v>615.43177974355001</v>
      </c>
      <c r="AE110" s="127" t="s">
        <v>30</v>
      </c>
      <c r="AF110" s="7"/>
      <c r="AG110" s="6" t="s">
        <v>67</v>
      </c>
      <c r="AH110" s="5" t="s">
        <v>9</v>
      </c>
      <c r="AI110" s="126" t="s">
        <v>124</v>
      </c>
      <c r="AJ110" s="129">
        <v>1613.67309442432</v>
      </c>
      <c r="AK110" s="138" t="s">
        <v>79</v>
      </c>
      <c r="AM110"/>
      <c r="AN110"/>
      <c r="AO110"/>
      <c r="AP110"/>
      <c r="AQ110"/>
    </row>
    <row r="111" spans="21:43" ht="18" customHeight="1" x14ac:dyDescent="0.25">
      <c r="U111"/>
      <c r="V111"/>
      <c r="W111"/>
      <c r="AA111" s="6" t="s">
        <v>31</v>
      </c>
      <c r="AB111" s="5" t="s">
        <v>9</v>
      </c>
      <c r="AC111" s="126" t="s">
        <v>108</v>
      </c>
      <c r="AD111" s="143">
        <v>524.532040404751</v>
      </c>
      <c r="AE111" s="127" t="s">
        <v>32</v>
      </c>
      <c r="AF111" s="7"/>
      <c r="AG111" s="6" t="s">
        <v>66</v>
      </c>
      <c r="AH111" s="5" t="s">
        <v>9</v>
      </c>
      <c r="AI111" s="126" t="s">
        <v>125</v>
      </c>
      <c r="AJ111" s="129">
        <v>1109.0494453740901</v>
      </c>
      <c r="AK111" s="138" t="s">
        <v>80</v>
      </c>
      <c r="AM111"/>
      <c r="AN111"/>
      <c r="AO111"/>
      <c r="AP111"/>
      <c r="AQ111"/>
    </row>
    <row r="112" spans="21:43" ht="18" customHeight="1" thickBot="1" x14ac:dyDescent="0.3">
      <c r="U112"/>
      <c r="V112"/>
      <c r="W112"/>
      <c r="AA112" s="6" t="s">
        <v>33</v>
      </c>
      <c r="AB112" s="5" t="s">
        <v>9</v>
      </c>
      <c r="AC112" s="126" t="s">
        <v>107</v>
      </c>
      <c r="AD112" s="143">
        <v>427.08166565465399</v>
      </c>
      <c r="AE112" s="127" t="s">
        <v>34</v>
      </c>
      <c r="AF112" s="7"/>
      <c r="AG112" s="6" t="s">
        <v>65</v>
      </c>
      <c r="AH112" s="5" t="s">
        <v>11</v>
      </c>
      <c r="AI112" s="126" t="s">
        <v>126</v>
      </c>
      <c r="AJ112" s="135">
        <v>1809.3657267594101</v>
      </c>
      <c r="AK112" s="138" t="s">
        <v>81</v>
      </c>
      <c r="AM112"/>
      <c r="AN112"/>
      <c r="AO112"/>
      <c r="AP112"/>
      <c r="AQ112"/>
    </row>
    <row r="113" spans="21:43" ht="18" customHeight="1" thickBot="1" x14ac:dyDescent="0.3">
      <c r="U113"/>
      <c r="V113"/>
      <c r="W113"/>
      <c r="AA113" s="123" t="s">
        <v>104</v>
      </c>
      <c r="AB113" s="5" t="s">
        <v>9</v>
      </c>
      <c r="AC113" s="126" t="s">
        <v>129</v>
      </c>
      <c r="AD113" s="130">
        <v>471.63784464984298</v>
      </c>
      <c r="AE113" s="127" t="s">
        <v>130</v>
      </c>
      <c r="AF113" s="7"/>
      <c r="AG113" s="6" t="s">
        <v>8</v>
      </c>
      <c r="AH113" s="8" t="s">
        <v>11</v>
      </c>
      <c r="AI113" s="8">
        <v>8</v>
      </c>
      <c r="AJ113" s="140">
        <v>44.374423</v>
      </c>
      <c r="AK113" s="5" t="s">
        <v>10</v>
      </c>
      <c r="AM113"/>
      <c r="AN113"/>
      <c r="AO113"/>
      <c r="AP113"/>
      <c r="AQ113"/>
    </row>
    <row r="114" spans="21:43" ht="18" customHeight="1" thickBot="1" x14ac:dyDescent="0.3">
      <c r="U114"/>
      <c r="V114"/>
      <c r="W114"/>
      <c r="AA114" s="123" t="s">
        <v>105</v>
      </c>
      <c r="AB114" s="5" t="s">
        <v>11</v>
      </c>
      <c r="AC114" s="126" t="s">
        <v>106</v>
      </c>
      <c r="AD114" s="131">
        <v>1146.25990927419</v>
      </c>
      <c r="AE114" s="127" t="s">
        <v>127</v>
      </c>
      <c r="AM114"/>
      <c r="AN114"/>
      <c r="AO114"/>
      <c r="AP114"/>
      <c r="AQ114"/>
    </row>
    <row r="116" spans="21:43" ht="18" customHeight="1" x14ac:dyDescent="0.25">
      <c r="AD116" s="141"/>
    </row>
    <row r="120" spans="21:43" ht="18" customHeight="1" x14ac:dyDescent="0.25">
      <c r="AA120"/>
      <c r="AB120"/>
      <c r="AD120" s="141"/>
    </row>
    <row r="121" spans="21:43" ht="18" customHeight="1" x14ac:dyDescent="0.25">
      <c r="AA121"/>
      <c r="AB121"/>
    </row>
    <row r="122" spans="21:43" ht="18" customHeight="1" x14ac:dyDescent="0.25">
      <c r="AA122"/>
      <c r="AB122"/>
    </row>
    <row r="123" spans="21:43" ht="18" customHeight="1" x14ac:dyDescent="0.25">
      <c r="AA123"/>
      <c r="AB123"/>
    </row>
    <row r="124" spans="21:43" ht="18" customHeight="1" x14ac:dyDescent="0.25">
      <c r="AA124"/>
      <c r="AB124"/>
    </row>
    <row r="125" spans="21:43" ht="18" customHeight="1" x14ac:dyDescent="0.25">
      <c r="AA125"/>
      <c r="AB125"/>
    </row>
    <row r="126" spans="21:43" ht="18" customHeight="1" x14ac:dyDescent="0.25">
      <c r="AA126"/>
      <c r="AB126"/>
    </row>
    <row r="127" spans="21:43" ht="18" customHeight="1" x14ac:dyDescent="0.25">
      <c r="AA127"/>
      <c r="AB127"/>
    </row>
    <row r="128" spans="21:43" ht="18" customHeight="1" x14ac:dyDescent="0.25">
      <c r="AA128"/>
      <c r="AB128"/>
    </row>
    <row r="129" spans="27:28" ht="18" customHeight="1" x14ac:dyDescent="0.25">
      <c r="AA129"/>
      <c r="AB129"/>
    </row>
    <row r="130" spans="27:28" ht="18" customHeight="1" x14ac:dyDescent="0.25">
      <c r="AA130"/>
      <c r="AB130"/>
    </row>
    <row r="131" spans="27:28" ht="18" customHeight="1" x14ac:dyDescent="0.25">
      <c r="AA131"/>
      <c r="AB131"/>
    </row>
    <row r="132" spans="27:28" ht="18" customHeight="1" x14ac:dyDescent="0.25">
      <c r="AA132"/>
      <c r="AB132"/>
    </row>
    <row r="133" spans="27:28" ht="18" customHeight="1" x14ac:dyDescent="0.25">
      <c r="AA133"/>
      <c r="AB133"/>
    </row>
  </sheetData>
  <phoneticPr fontId="16" type="noConversion"/>
  <pageMargins left="0.7" right="0.7" top="0.75" bottom="0.75" header="0.3" footer="0.3"/>
  <pageSetup paperSize="9" scale="22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A1:BK93"/>
  <sheetViews>
    <sheetView showGridLines="0" zoomScale="75" zoomScaleNormal="75" zoomScaleSheetLayoutView="75" workbookViewId="0">
      <pane xSplit="2" topLeftCell="C1" activePane="topRight" state="frozen"/>
      <selection pane="topRight" activeCell="K21" sqref="K21"/>
    </sheetView>
  </sheetViews>
  <sheetFormatPr defaultColWidth="9.109375" defaultRowHeight="18" customHeight="1" outlineLevelRow="1" x14ac:dyDescent="0.25"/>
  <cols>
    <col min="1" max="1" width="2.6640625" style="157" customWidth="1"/>
    <col min="2" max="2" width="24.33203125" style="161" customWidth="1"/>
    <col min="3" max="3" width="9.88671875" style="161" customWidth="1"/>
    <col min="4" max="4" width="10.88671875" style="161" bestFit="1" customWidth="1"/>
    <col min="5" max="5" width="10" style="161" customWidth="1"/>
    <col min="6" max="6" width="11.6640625" style="161" customWidth="1"/>
    <col min="7" max="22" width="10.44140625" style="161" customWidth="1"/>
    <col min="23" max="23" width="10.44140625" style="194" customWidth="1"/>
    <col min="24" max="63" width="10.44140625" style="161" customWidth="1"/>
    <col min="64" max="64" width="2.6640625" style="161" customWidth="1"/>
    <col min="65" max="100" width="10.33203125" style="161" customWidth="1"/>
    <col min="101" max="16384" width="9.109375" style="161"/>
  </cols>
  <sheetData>
    <row r="1" spans="1:63" s="149" customFormat="1" ht="14.4" thickBot="1" x14ac:dyDescent="0.3">
      <c r="A1" s="157"/>
      <c r="B1" s="150"/>
      <c r="W1" s="191"/>
    </row>
    <row r="2" spans="1:63" s="151" customFormat="1" ht="21.75" customHeight="1" x14ac:dyDescent="0.25">
      <c r="A2" s="157"/>
      <c r="B2" s="195" t="str">
        <f>Input!$B$1 &amp;" " &amp;Input!$C$1 &amp;": " &amp;Input!$C$2</f>
        <v>Route D08: Dunoon - Montague Gardens - Century City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7"/>
    </row>
    <row r="3" spans="1:63" s="151" customFormat="1" ht="21.75" customHeight="1" x14ac:dyDescent="0.25">
      <c r="A3" s="157"/>
      <c r="B3" s="198" t="str">
        <f>Input!$B$3 &amp;" " &amp;TEXT(Input!$C$3,"dd mmm yyyy")</f>
        <v>Timetable effective 04 Apr 2026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AR3" s="199"/>
      <c r="AS3" s="199"/>
      <c r="AT3" s="199"/>
      <c r="AU3" s="199"/>
      <c r="AV3" s="199"/>
      <c r="AW3" s="199"/>
      <c r="AX3" s="199"/>
      <c r="AY3" s="199"/>
      <c r="AZ3" s="199"/>
      <c r="BA3" s="199"/>
      <c r="BB3" s="199"/>
      <c r="BC3" s="199"/>
      <c r="BD3" s="199"/>
      <c r="BE3" s="199"/>
      <c r="BF3" s="199"/>
      <c r="BG3" s="199"/>
      <c r="BH3" s="199"/>
      <c r="BI3" s="199"/>
      <c r="BJ3" s="199"/>
      <c r="BK3" s="200"/>
    </row>
    <row r="4" spans="1:63" s="151" customFormat="1" ht="21.75" customHeight="1" thickBot="1" x14ac:dyDescent="0.3">
      <c r="A4" s="157"/>
      <c r="B4" s="187" t="s">
        <v>93</v>
      </c>
      <c r="C4" s="201"/>
      <c r="D4" s="201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02"/>
      <c r="AG4" s="202"/>
      <c r="AH4" s="202"/>
      <c r="AI4" s="202"/>
      <c r="AJ4" s="202"/>
      <c r="AK4" s="202"/>
      <c r="AL4" s="202"/>
      <c r="AM4" s="202"/>
      <c r="AN4" s="202"/>
      <c r="AO4" s="202"/>
      <c r="AP4" s="202"/>
      <c r="AQ4" s="202"/>
      <c r="AR4" s="202"/>
      <c r="AS4" s="202"/>
      <c r="AT4" s="202"/>
      <c r="AU4" s="202"/>
      <c r="AV4" s="202"/>
      <c r="AW4" s="202"/>
      <c r="AX4" s="202"/>
      <c r="AY4" s="202"/>
      <c r="AZ4" s="202"/>
      <c r="BA4" s="202"/>
      <c r="BB4" s="202"/>
      <c r="BC4" s="202"/>
      <c r="BD4" s="202"/>
      <c r="BE4" s="202"/>
      <c r="BF4" s="202"/>
      <c r="BG4" s="202"/>
      <c r="BH4" s="202"/>
      <c r="BI4" s="202"/>
      <c r="BJ4" s="202"/>
      <c r="BK4" s="203"/>
    </row>
    <row r="5" spans="1:63" s="156" customFormat="1" ht="18" customHeight="1" x14ac:dyDescent="0.25">
      <c r="A5" s="157"/>
      <c r="B5" s="151"/>
      <c r="C5" s="149"/>
      <c r="D5" s="149"/>
      <c r="E5" s="192"/>
      <c r="F5" s="149"/>
      <c r="G5" s="153"/>
      <c r="H5" s="149"/>
      <c r="I5" s="149"/>
      <c r="J5" s="154"/>
      <c r="K5" s="153"/>
      <c r="L5" s="155"/>
      <c r="M5" s="149"/>
      <c r="N5" s="149"/>
      <c r="O5" s="149"/>
      <c r="P5" s="149"/>
      <c r="Q5" s="149"/>
      <c r="R5" s="149"/>
      <c r="S5" s="149"/>
    </row>
    <row r="6" spans="1:63" s="156" customFormat="1" ht="21.75" customHeight="1" x14ac:dyDescent="0.25">
      <c r="A6" s="157"/>
      <c r="B6" s="172" t="s">
        <v>65</v>
      </c>
      <c r="C6" s="176" t="s">
        <v>9</v>
      </c>
      <c r="D6" s="173">
        <v>0.22430555555555556</v>
      </c>
      <c r="E6" s="173">
        <v>0.2326388888888889</v>
      </c>
      <c r="F6" s="173">
        <v>0.24097222222222223</v>
      </c>
      <c r="G6" s="173">
        <v>0.24930555555555556</v>
      </c>
      <c r="H6" s="173">
        <v>0.25763888888888886</v>
      </c>
      <c r="I6" s="173">
        <v>0.26597222222222222</v>
      </c>
      <c r="J6" s="173">
        <v>0.27430555555555558</v>
      </c>
      <c r="K6" s="173">
        <v>0.28263888888888888</v>
      </c>
      <c r="L6" s="173">
        <v>0.29097222222222224</v>
      </c>
      <c r="M6" s="173">
        <v>0.29930555555555555</v>
      </c>
      <c r="N6" s="173">
        <v>0.30763888888888891</v>
      </c>
      <c r="O6" s="173">
        <v>0.31597222222222221</v>
      </c>
      <c r="P6" s="173">
        <v>0.32430555555555557</v>
      </c>
      <c r="Q6" s="173">
        <v>0.33263888888888887</v>
      </c>
      <c r="R6" s="173">
        <v>0.34097222222222223</v>
      </c>
      <c r="S6" s="173">
        <v>0.34930555555555554</v>
      </c>
      <c r="T6" s="173">
        <v>0.3576388888888889</v>
      </c>
      <c r="U6" s="173">
        <v>0.37430555555555556</v>
      </c>
      <c r="V6" s="173">
        <v>0.39097222222222222</v>
      </c>
      <c r="W6" s="173">
        <v>0.40763888888888888</v>
      </c>
      <c r="X6" s="173">
        <v>0.42430555555555555</v>
      </c>
      <c r="Y6" s="173">
        <v>0.44097222222222221</v>
      </c>
      <c r="Z6" s="173">
        <v>0.45763888888888887</v>
      </c>
      <c r="AA6" s="173">
        <v>0.47430555555555554</v>
      </c>
      <c r="AB6" s="173">
        <v>0.4909722222222222</v>
      </c>
      <c r="AC6" s="173">
        <v>0.50763888888888886</v>
      </c>
      <c r="AD6" s="173">
        <v>0.52430555555555558</v>
      </c>
      <c r="AE6" s="173">
        <v>0.54097222222222219</v>
      </c>
      <c r="AF6" s="173">
        <v>0.55763888888888891</v>
      </c>
      <c r="AG6" s="173">
        <v>0.57430555555555551</v>
      </c>
      <c r="AH6" s="173">
        <v>0.59097222222222223</v>
      </c>
      <c r="AI6" s="173">
        <v>0.60763888888888884</v>
      </c>
      <c r="AJ6" s="173">
        <v>0.61597222222222225</v>
      </c>
      <c r="AK6" s="173">
        <v>0.62430555555555556</v>
      </c>
      <c r="AL6" s="173">
        <v>0.63263888888888886</v>
      </c>
      <c r="AM6" s="173">
        <v>0.64097222222222228</v>
      </c>
      <c r="AN6" s="173">
        <v>0.64930555555555558</v>
      </c>
      <c r="AO6" s="173">
        <v>0.65763888888888888</v>
      </c>
      <c r="AP6" s="173">
        <v>0.66597222222222219</v>
      </c>
      <c r="AQ6" s="173">
        <v>0.6743055555555556</v>
      </c>
      <c r="AR6" s="173">
        <v>0.68263888888888891</v>
      </c>
      <c r="AS6" s="173">
        <v>0.69097222222222221</v>
      </c>
      <c r="AT6" s="173">
        <v>0.69930555555555551</v>
      </c>
      <c r="AU6" s="173">
        <v>0.70763888888888893</v>
      </c>
      <c r="AV6" s="173">
        <v>0.71597222222222223</v>
      </c>
      <c r="AW6" s="173">
        <v>0.72430555555555554</v>
      </c>
      <c r="AX6" s="173">
        <v>0.73263888888888884</v>
      </c>
      <c r="AY6" s="173">
        <v>0.74097222222222225</v>
      </c>
      <c r="AZ6" s="173">
        <v>0.74930555555555556</v>
      </c>
      <c r="BA6" s="173">
        <v>0.75763888888888886</v>
      </c>
      <c r="BB6" s="173">
        <v>0.76597222222222228</v>
      </c>
      <c r="BC6" s="173">
        <v>0.78263888888888888</v>
      </c>
      <c r="BD6" s="173">
        <v>0.7993055555555556</v>
      </c>
      <c r="BE6" s="173">
        <v>0.81597222222222221</v>
      </c>
      <c r="BF6" s="173">
        <v>0.83263888888888893</v>
      </c>
      <c r="BG6" s="173">
        <v>0.84930555555555554</v>
      </c>
      <c r="BH6" s="173">
        <v>0.86944444444444446</v>
      </c>
    </row>
    <row r="7" spans="1:63" s="156" customFormat="1" ht="22.2" customHeight="1" x14ac:dyDescent="0.25">
      <c r="A7" s="157"/>
      <c r="B7" s="170" t="s">
        <v>66</v>
      </c>
      <c r="C7" s="166" t="s">
        <v>9</v>
      </c>
      <c r="D7" s="169">
        <v>0.22708333333333333</v>
      </c>
      <c r="E7" s="169">
        <v>0.23541666666666666</v>
      </c>
      <c r="F7" s="169">
        <v>0.24374999999999999</v>
      </c>
      <c r="G7" s="169">
        <v>0.25208333333333333</v>
      </c>
      <c r="H7" s="169">
        <v>0.26041666666666669</v>
      </c>
      <c r="I7" s="169">
        <v>0.26874999999999999</v>
      </c>
      <c r="J7" s="169">
        <v>0.27708333333333335</v>
      </c>
      <c r="K7" s="169">
        <v>0.28541666666666665</v>
      </c>
      <c r="L7" s="169">
        <v>0.29375000000000001</v>
      </c>
      <c r="M7" s="169">
        <v>0.30208333333333331</v>
      </c>
      <c r="N7" s="169">
        <v>0.31041666666666667</v>
      </c>
      <c r="O7" s="169">
        <v>0.31874999999999998</v>
      </c>
      <c r="P7" s="169">
        <v>0.32708333333333334</v>
      </c>
      <c r="Q7" s="169">
        <v>0.33541666666666664</v>
      </c>
      <c r="R7" s="169">
        <v>0.34375</v>
      </c>
      <c r="S7" s="169">
        <v>0.35208333333333336</v>
      </c>
      <c r="T7" s="169">
        <v>0.36041666666666666</v>
      </c>
      <c r="U7" s="169">
        <v>0.37708333333333333</v>
      </c>
      <c r="V7" s="169">
        <v>0.39374999999999999</v>
      </c>
      <c r="W7" s="169">
        <v>0.41041666666666665</v>
      </c>
      <c r="X7" s="169">
        <v>0.42708333333333331</v>
      </c>
      <c r="Y7" s="169">
        <v>0.44374999999999998</v>
      </c>
      <c r="Z7" s="169">
        <v>0.46041666666666664</v>
      </c>
      <c r="AA7" s="169">
        <v>0.47708333333333336</v>
      </c>
      <c r="AB7" s="169">
        <v>0.49375000000000002</v>
      </c>
      <c r="AC7" s="169">
        <v>0.51041666666666663</v>
      </c>
      <c r="AD7" s="169">
        <v>0.52708333333333335</v>
      </c>
      <c r="AE7" s="169">
        <v>0.54374999999999996</v>
      </c>
      <c r="AF7" s="169">
        <v>0.56041666666666667</v>
      </c>
      <c r="AG7" s="169">
        <v>0.57708333333333328</v>
      </c>
      <c r="AH7" s="169">
        <v>0.59375</v>
      </c>
      <c r="AI7" s="169">
        <v>0.61041666666666672</v>
      </c>
      <c r="AJ7" s="169">
        <v>0.61875000000000002</v>
      </c>
      <c r="AK7" s="169">
        <v>0.62708333333333333</v>
      </c>
      <c r="AL7" s="169">
        <v>0.63541666666666663</v>
      </c>
      <c r="AM7" s="169">
        <v>0.64375000000000004</v>
      </c>
      <c r="AN7" s="169">
        <v>0.65208333333333335</v>
      </c>
      <c r="AO7" s="169">
        <v>0.66041666666666665</v>
      </c>
      <c r="AP7" s="169">
        <v>0.66874999999999996</v>
      </c>
      <c r="AQ7" s="169">
        <v>0.67708333333333337</v>
      </c>
      <c r="AR7" s="169">
        <v>0.68541666666666667</v>
      </c>
      <c r="AS7" s="169">
        <v>0.69374999999999998</v>
      </c>
      <c r="AT7" s="169">
        <v>0.70208333333333328</v>
      </c>
      <c r="AU7" s="169">
        <v>0.7104166666666667</v>
      </c>
      <c r="AV7" s="169">
        <v>0.71875</v>
      </c>
      <c r="AW7" s="169">
        <v>0.7270833333333333</v>
      </c>
      <c r="AX7" s="169">
        <v>0.73541666666666672</v>
      </c>
      <c r="AY7" s="169">
        <v>0.74375000000000002</v>
      </c>
      <c r="AZ7" s="169">
        <v>0.75208333333333333</v>
      </c>
      <c r="BA7" s="169">
        <v>0.76041666666666663</v>
      </c>
      <c r="BB7" s="169">
        <v>0.76875000000000004</v>
      </c>
      <c r="BC7" s="169">
        <v>0.78541666666666665</v>
      </c>
      <c r="BD7" s="169">
        <v>0.80208333333333337</v>
      </c>
      <c r="BE7" s="169">
        <v>0.81874999999999998</v>
      </c>
      <c r="BF7" s="169">
        <v>0.8354166666666667</v>
      </c>
      <c r="BG7" s="169">
        <v>0.8520833333333333</v>
      </c>
      <c r="BH7" s="169">
        <v>0.87222222222222223</v>
      </c>
    </row>
    <row r="8" spans="1:63" s="156" customFormat="1" ht="18" customHeight="1" x14ac:dyDescent="0.25">
      <c r="A8" s="157"/>
      <c r="B8" s="170" t="s">
        <v>67</v>
      </c>
      <c r="C8" s="166" t="s">
        <v>9</v>
      </c>
      <c r="D8" s="169">
        <v>0.22847222222222222</v>
      </c>
      <c r="E8" s="169">
        <v>0.23680555555555555</v>
      </c>
      <c r="F8" s="169">
        <v>0.24513888888888888</v>
      </c>
      <c r="G8" s="169">
        <v>0.25347222222222221</v>
      </c>
      <c r="H8" s="169">
        <v>0.26180555555555557</v>
      </c>
      <c r="I8" s="169">
        <v>0.27013888888888887</v>
      </c>
      <c r="J8" s="169">
        <v>0.27847222222222223</v>
      </c>
      <c r="K8" s="169">
        <v>0.28680555555555554</v>
      </c>
      <c r="L8" s="169">
        <v>0.2951388888888889</v>
      </c>
      <c r="M8" s="169">
        <v>0.3034722222222222</v>
      </c>
      <c r="N8" s="169">
        <v>0.31180555555555556</v>
      </c>
      <c r="O8" s="169">
        <v>0.32013888888888886</v>
      </c>
      <c r="P8" s="169">
        <v>0.32847222222222222</v>
      </c>
      <c r="Q8" s="169">
        <v>0.33680555555555558</v>
      </c>
      <c r="R8" s="169">
        <v>0.34513888888888888</v>
      </c>
      <c r="S8" s="169">
        <v>0.35347222222222224</v>
      </c>
      <c r="T8" s="169">
        <v>0.36180555555555555</v>
      </c>
      <c r="U8" s="169">
        <v>0.37847222222222221</v>
      </c>
      <c r="V8" s="169">
        <v>0.39513888888888887</v>
      </c>
      <c r="W8" s="169">
        <v>0.41180555555555554</v>
      </c>
      <c r="X8" s="169">
        <v>0.4284722222222222</v>
      </c>
      <c r="Y8" s="169">
        <v>0.44513888888888886</v>
      </c>
      <c r="Z8" s="169">
        <v>0.46180555555555558</v>
      </c>
      <c r="AA8" s="169">
        <v>0.47847222222222224</v>
      </c>
      <c r="AB8" s="169">
        <v>0.49513888888888891</v>
      </c>
      <c r="AC8" s="169">
        <v>0.51180555555555551</v>
      </c>
      <c r="AD8" s="169">
        <v>0.52847222222222223</v>
      </c>
      <c r="AE8" s="169">
        <v>0.54513888888888884</v>
      </c>
      <c r="AF8" s="169">
        <v>0.56180555555555556</v>
      </c>
      <c r="AG8" s="169">
        <v>0.57847222222222228</v>
      </c>
      <c r="AH8" s="169">
        <v>0.59513888888888888</v>
      </c>
      <c r="AI8" s="169">
        <v>0.6118055555555556</v>
      </c>
      <c r="AJ8" s="169">
        <v>0.62013888888888891</v>
      </c>
      <c r="AK8" s="169">
        <v>0.62847222222222221</v>
      </c>
      <c r="AL8" s="169">
        <v>0.63680555555555551</v>
      </c>
      <c r="AM8" s="169">
        <v>0.64513888888888893</v>
      </c>
      <c r="AN8" s="169">
        <v>0.65347222222222223</v>
      </c>
      <c r="AO8" s="169">
        <v>0.66180555555555554</v>
      </c>
      <c r="AP8" s="169">
        <v>0.67013888888888884</v>
      </c>
      <c r="AQ8" s="169">
        <v>0.67847222222222225</v>
      </c>
      <c r="AR8" s="169">
        <v>0.68680555555555556</v>
      </c>
      <c r="AS8" s="169">
        <v>0.69513888888888886</v>
      </c>
      <c r="AT8" s="169">
        <v>0.70347222222222228</v>
      </c>
      <c r="AU8" s="169">
        <v>0.71180555555555558</v>
      </c>
      <c r="AV8" s="169">
        <v>0.72013888888888888</v>
      </c>
      <c r="AW8" s="169">
        <v>0.72847222222222219</v>
      </c>
      <c r="AX8" s="169">
        <v>0.7368055555555556</v>
      </c>
      <c r="AY8" s="169">
        <v>0.74513888888888891</v>
      </c>
      <c r="AZ8" s="169">
        <v>0.75347222222222221</v>
      </c>
      <c r="BA8" s="169">
        <v>0.76180555555555551</v>
      </c>
      <c r="BB8" s="169">
        <v>0.77013888888888893</v>
      </c>
      <c r="BC8" s="169">
        <v>0.78680555555555554</v>
      </c>
      <c r="BD8" s="169">
        <v>0.80347222222222225</v>
      </c>
      <c r="BE8" s="169">
        <v>0.82013888888888886</v>
      </c>
      <c r="BF8" s="169">
        <v>0.83680555555555558</v>
      </c>
      <c r="BG8" s="169">
        <v>0.85347222222222219</v>
      </c>
      <c r="BH8" s="169">
        <v>0.87361111111111112</v>
      </c>
    </row>
    <row r="9" spans="1:63" s="156" customFormat="1" ht="18" customHeight="1" x14ac:dyDescent="0.25">
      <c r="A9" s="157"/>
      <c r="B9" s="170" t="s">
        <v>68</v>
      </c>
      <c r="C9" s="166" t="s">
        <v>9</v>
      </c>
      <c r="D9" s="169">
        <v>0.23055555555555557</v>
      </c>
      <c r="E9" s="169">
        <v>0.2388888888888889</v>
      </c>
      <c r="F9" s="169">
        <v>0.24722222222222223</v>
      </c>
      <c r="G9" s="169">
        <v>0.25555555555555554</v>
      </c>
      <c r="H9" s="169">
        <v>0.2638888888888889</v>
      </c>
      <c r="I9" s="169">
        <v>0.2722222222222222</v>
      </c>
      <c r="J9" s="169">
        <v>0.28055555555555556</v>
      </c>
      <c r="K9" s="169">
        <v>0.28888888888888886</v>
      </c>
      <c r="L9" s="169">
        <v>0.29722222222222222</v>
      </c>
      <c r="M9" s="169">
        <v>0.30555555555555558</v>
      </c>
      <c r="N9" s="169">
        <v>0.31388888888888888</v>
      </c>
      <c r="O9" s="169">
        <v>0.32222222222222224</v>
      </c>
      <c r="P9" s="169">
        <v>0.33055555555555555</v>
      </c>
      <c r="Q9" s="169">
        <v>0.33888888888888891</v>
      </c>
      <c r="R9" s="169">
        <v>0.34722222222222221</v>
      </c>
      <c r="S9" s="169">
        <v>0.35555555555555557</v>
      </c>
      <c r="T9" s="169">
        <v>0.36388888888888887</v>
      </c>
      <c r="U9" s="169">
        <v>0.38055555555555554</v>
      </c>
      <c r="V9" s="169">
        <v>0.3972222222222222</v>
      </c>
      <c r="W9" s="169">
        <v>0.41388888888888886</v>
      </c>
      <c r="X9" s="169">
        <v>0.43055555555555558</v>
      </c>
      <c r="Y9" s="169">
        <v>0.44722222222222224</v>
      </c>
      <c r="Z9" s="169">
        <v>0.46388888888888891</v>
      </c>
      <c r="AA9" s="169">
        <v>0.48055555555555557</v>
      </c>
      <c r="AB9" s="169">
        <v>0.49722222222222223</v>
      </c>
      <c r="AC9" s="169">
        <v>0.51388888888888884</v>
      </c>
      <c r="AD9" s="169">
        <v>0.53055555555555556</v>
      </c>
      <c r="AE9" s="169">
        <v>0.54722222222222228</v>
      </c>
      <c r="AF9" s="169">
        <v>0.56388888888888888</v>
      </c>
      <c r="AG9" s="169">
        <v>0.5805555555555556</v>
      </c>
      <c r="AH9" s="169">
        <v>0.59722222222222221</v>
      </c>
      <c r="AI9" s="169">
        <v>0.61388888888888893</v>
      </c>
      <c r="AJ9" s="169">
        <v>0.62222222222222223</v>
      </c>
      <c r="AK9" s="169">
        <v>0.63055555555555554</v>
      </c>
      <c r="AL9" s="169">
        <v>0.63888888888888884</v>
      </c>
      <c r="AM9" s="169">
        <v>0.64722222222222225</v>
      </c>
      <c r="AN9" s="169">
        <v>0.65555555555555556</v>
      </c>
      <c r="AO9" s="169">
        <v>0.66388888888888886</v>
      </c>
      <c r="AP9" s="169">
        <v>0.67222222222222228</v>
      </c>
      <c r="AQ9" s="169">
        <v>0.68055555555555558</v>
      </c>
      <c r="AR9" s="169">
        <v>0.68888888888888888</v>
      </c>
      <c r="AS9" s="169">
        <v>0.69722222222222219</v>
      </c>
      <c r="AT9" s="169">
        <v>0.7055555555555556</v>
      </c>
      <c r="AU9" s="169">
        <v>0.71388888888888891</v>
      </c>
      <c r="AV9" s="169">
        <v>0.72222222222222221</v>
      </c>
      <c r="AW9" s="169">
        <v>0.73055555555555551</v>
      </c>
      <c r="AX9" s="169">
        <v>0.73888888888888893</v>
      </c>
      <c r="AY9" s="169">
        <v>0.74722222222222223</v>
      </c>
      <c r="AZ9" s="169">
        <v>0.75555555555555554</v>
      </c>
      <c r="BA9" s="169">
        <v>0.76388888888888884</v>
      </c>
      <c r="BB9" s="169">
        <v>0.77222222222222225</v>
      </c>
      <c r="BC9" s="169">
        <v>0.78888888888888886</v>
      </c>
      <c r="BD9" s="169">
        <v>0.80555555555555558</v>
      </c>
      <c r="BE9" s="169">
        <v>0.82222222222222219</v>
      </c>
      <c r="BF9" s="169">
        <v>0.83888888888888891</v>
      </c>
      <c r="BG9" s="169">
        <v>0.85555555555555551</v>
      </c>
      <c r="BH9" s="169">
        <v>0.87569444444444444</v>
      </c>
    </row>
    <row r="10" spans="1:63" s="156" customFormat="1" ht="18" customHeight="1" x14ac:dyDescent="0.25">
      <c r="A10" s="157"/>
      <c r="B10" s="170" t="s">
        <v>69</v>
      </c>
      <c r="C10" s="166" t="s">
        <v>9</v>
      </c>
      <c r="D10" s="169">
        <v>0.2326388888888889</v>
      </c>
      <c r="E10" s="169">
        <v>0.24097222222222223</v>
      </c>
      <c r="F10" s="169">
        <v>0.24930555555555556</v>
      </c>
      <c r="G10" s="169">
        <v>0.25763888888888886</v>
      </c>
      <c r="H10" s="169">
        <v>0.26597222222222222</v>
      </c>
      <c r="I10" s="169">
        <v>0.27430555555555558</v>
      </c>
      <c r="J10" s="169">
        <v>0.28263888888888888</v>
      </c>
      <c r="K10" s="169">
        <v>0.29097222222222224</v>
      </c>
      <c r="L10" s="169">
        <v>0.29930555555555555</v>
      </c>
      <c r="M10" s="169">
        <v>0.30763888888888891</v>
      </c>
      <c r="N10" s="169">
        <v>0.31597222222222221</v>
      </c>
      <c r="O10" s="169">
        <v>0.32430555555555557</v>
      </c>
      <c r="P10" s="169">
        <v>0.33263888888888887</v>
      </c>
      <c r="Q10" s="169">
        <v>0.34097222222222223</v>
      </c>
      <c r="R10" s="169">
        <v>0.34930555555555554</v>
      </c>
      <c r="S10" s="169">
        <v>0.3576388888888889</v>
      </c>
      <c r="T10" s="169">
        <v>0.3659722222222222</v>
      </c>
      <c r="U10" s="169">
        <v>0.38263888888888886</v>
      </c>
      <c r="V10" s="169">
        <v>0.39930555555555558</v>
      </c>
      <c r="W10" s="169">
        <v>0.41597222222222224</v>
      </c>
      <c r="X10" s="169">
        <v>0.43263888888888891</v>
      </c>
      <c r="Y10" s="169">
        <v>0.44930555555555557</v>
      </c>
      <c r="Z10" s="169">
        <v>0.46597222222222223</v>
      </c>
      <c r="AA10" s="169">
        <v>0.4826388888888889</v>
      </c>
      <c r="AB10" s="169">
        <v>0.49930555555555556</v>
      </c>
      <c r="AC10" s="169">
        <v>0.51597222222222228</v>
      </c>
      <c r="AD10" s="169">
        <v>0.53263888888888888</v>
      </c>
      <c r="AE10" s="169">
        <v>0.5493055555555556</v>
      </c>
      <c r="AF10" s="169">
        <v>0.56597222222222221</v>
      </c>
      <c r="AG10" s="169">
        <v>0.58263888888888893</v>
      </c>
      <c r="AH10" s="169">
        <v>0.59930555555555554</v>
      </c>
      <c r="AI10" s="169">
        <v>0.61597222222222225</v>
      </c>
      <c r="AJ10" s="169">
        <v>0.62430555555555556</v>
      </c>
      <c r="AK10" s="169">
        <v>0.63263888888888886</v>
      </c>
      <c r="AL10" s="169">
        <v>0.64097222222222228</v>
      </c>
      <c r="AM10" s="169">
        <v>0.64930555555555558</v>
      </c>
      <c r="AN10" s="169">
        <v>0.65763888888888888</v>
      </c>
      <c r="AO10" s="169">
        <v>0.66597222222222219</v>
      </c>
      <c r="AP10" s="169">
        <v>0.6743055555555556</v>
      </c>
      <c r="AQ10" s="169">
        <v>0.68263888888888891</v>
      </c>
      <c r="AR10" s="169">
        <v>0.69097222222222221</v>
      </c>
      <c r="AS10" s="169">
        <v>0.69930555555555551</v>
      </c>
      <c r="AT10" s="169">
        <v>0.70763888888888893</v>
      </c>
      <c r="AU10" s="169">
        <v>0.71597222222222223</v>
      </c>
      <c r="AV10" s="169">
        <v>0.72430555555555554</v>
      </c>
      <c r="AW10" s="169">
        <v>0.73263888888888884</v>
      </c>
      <c r="AX10" s="169">
        <v>0.74097222222222225</v>
      </c>
      <c r="AY10" s="169">
        <v>0.74930555555555556</v>
      </c>
      <c r="AZ10" s="169">
        <v>0.75763888888888886</v>
      </c>
      <c r="BA10" s="169">
        <v>0.76597222222222228</v>
      </c>
      <c r="BB10" s="169">
        <v>0.77430555555555558</v>
      </c>
      <c r="BC10" s="169">
        <v>0.79097222222222219</v>
      </c>
      <c r="BD10" s="169">
        <v>0.80763888888888891</v>
      </c>
      <c r="BE10" s="169">
        <v>0.82430555555555551</v>
      </c>
      <c r="BF10" s="169">
        <v>0.84097222222222223</v>
      </c>
      <c r="BG10" s="169">
        <v>0.85763888888888884</v>
      </c>
      <c r="BH10" s="169">
        <v>0.87777777777777777</v>
      </c>
    </row>
    <row r="11" spans="1:63" s="156" customFormat="1" ht="18" customHeight="1" x14ac:dyDescent="0.25">
      <c r="A11" s="157"/>
      <c r="B11" s="170" t="s">
        <v>70</v>
      </c>
      <c r="C11" s="166" t="s">
        <v>9</v>
      </c>
      <c r="D11" s="169">
        <v>0.23333333333333334</v>
      </c>
      <c r="E11" s="169">
        <v>0.24166666666666667</v>
      </c>
      <c r="F11" s="169">
        <v>0.25</v>
      </c>
      <c r="G11" s="169">
        <v>0.25833333333333336</v>
      </c>
      <c r="H11" s="169">
        <v>0.26666666666666666</v>
      </c>
      <c r="I11" s="169">
        <v>0.27500000000000002</v>
      </c>
      <c r="J11" s="169">
        <v>0.28333333333333333</v>
      </c>
      <c r="K11" s="169">
        <v>0.29166666666666669</v>
      </c>
      <c r="L11" s="169">
        <v>0.3</v>
      </c>
      <c r="M11" s="169">
        <v>0.30833333333333335</v>
      </c>
      <c r="N11" s="169">
        <v>0.31666666666666665</v>
      </c>
      <c r="O11" s="169">
        <v>0.32500000000000001</v>
      </c>
      <c r="P11" s="169">
        <v>0.33333333333333331</v>
      </c>
      <c r="Q11" s="169">
        <v>0.34166666666666667</v>
      </c>
      <c r="R11" s="169">
        <v>0.35</v>
      </c>
      <c r="S11" s="169">
        <v>0.35833333333333334</v>
      </c>
      <c r="T11" s="169">
        <v>0.36666666666666664</v>
      </c>
      <c r="U11" s="169">
        <v>0.38333333333333336</v>
      </c>
      <c r="V11" s="169">
        <v>0.4</v>
      </c>
      <c r="W11" s="169">
        <v>0.41666666666666669</v>
      </c>
      <c r="X11" s="169">
        <v>0.43333333333333335</v>
      </c>
      <c r="Y11" s="169">
        <v>0.45</v>
      </c>
      <c r="Z11" s="169">
        <v>0.46666666666666667</v>
      </c>
      <c r="AA11" s="169">
        <v>0.48333333333333334</v>
      </c>
      <c r="AB11" s="169">
        <v>0.5</v>
      </c>
      <c r="AC11" s="169">
        <v>0.51666666666666672</v>
      </c>
      <c r="AD11" s="169">
        <v>0.53333333333333333</v>
      </c>
      <c r="AE11" s="169">
        <v>0.55000000000000004</v>
      </c>
      <c r="AF11" s="169">
        <v>0.56666666666666665</v>
      </c>
      <c r="AG11" s="169">
        <v>0.58333333333333337</v>
      </c>
      <c r="AH11" s="169">
        <v>0.6</v>
      </c>
      <c r="AI11" s="169">
        <v>0.6166666666666667</v>
      </c>
      <c r="AJ11" s="169">
        <v>0.625</v>
      </c>
      <c r="AK11" s="169">
        <v>0.6333333333333333</v>
      </c>
      <c r="AL11" s="169">
        <v>0.64166666666666672</v>
      </c>
      <c r="AM11" s="169">
        <v>0.65</v>
      </c>
      <c r="AN11" s="169">
        <v>0.65833333333333333</v>
      </c>
      <c r="AO11" s="169">
        <v>0.66666666666666663</v>
      </c>
      <c r="AP11" s="169">
        <v>0.67500000000000004</v>
      </c>
      <c r="AQ11" s="169">
        <v>0.68333333333333335</v>
      </c>
      <c r="AR11" s="169">
        <v>0.69166666666666665</v>
      </c>
      <c r="AS11" s="169">
        <v>0.7</v>
      </c>
      <c r="AT11" s="169">
        <v>0.70833333333333337</v>
      </c>
      <c r="AU11" s="169">
        <v>0.71666666666666667</v>
      </c>
      <c r="AV11" s="169">
        <v>0.72499999999999998</v>
      </c>
      <c r="AW11" s="169">
        <v>0.73333333333333328</v>
      </c>
      <c r="AX11" s="169">
        <v>0.7416666666666667</v>
      </c>
      <c r="AY11" s="169">
        <v>0.75</v>
      </c>
      <c r="AZ11" s="169">
        <v>0.7583333333333333</v>
      </c>
      <c r="BA11" s="169">
        <v>0.76666666666666672</v>
      </c>
      <c r="BB11" s="169">
        <v>0.77500000000000002</v>
      </c>
      <c r="BC11" s="169">
        <v>0.79166666666666663</v>
      </c>
      <c r="BD11" s="169">
        <v>0.80833333333333335</v>
      </c>
      <c r="BE11" s="169">
        <v>0.82499999999999996</v>
      </c>
      <c r="BF11" s="169">
        <v>0.84166666666666667</v>
      </c>
      <c r="BG11" s="169">
        <v>0.85833333333333328</v>
      </c>
      <c r="BH11" s="169">
        <v>0.87847222222222221</v>
      </c>
    </row>
    <row r="12" spans="1:63" s="156" customFormat="1" ht="18" customHeight="1" x14ac:dyDescent="0.25">
      <c r="A12" s="157"/>
      <c r="B12" s="170" t="s">
        <v>71</v>
      </c>
      <c r="C12" s="166" t="s">
        <v>9</v>
      </c>
      <c r="D12" s="169">
        <v>0.23402777777777778</v>
      </c>
      <c r="E12" s="169">
        <v>0.24236111111111111</v>
      </c>
      <c r="F12" s="169">
        <v>0.25069444444444444</v>
      </c>
      <c r="G12" s="169">
        <v>0.2590277777777778</v>
      </c>
      <c r="H12" s="169">
        <v>0.2673611111111111</v>
      </c>
      <c r="I12" s="169">
        <v>0.27569444444444446</v>
      </c>
      <c r="J12" s="169">
        <v>0.28402777777777777</v>
      </c>
      <c r="K12" s="169">
        <v>0.29236111111111113</v>
      </c>
      <c r="L12" s="169">
        <v>0.30069444444444443</v>
      </c>
      <c r="M12" s="169">
        <v>0.30902777777777779</v>
      </c>
      <c r="N12" s="169">
        <v>0.31736111111111109</v>
      </c>
      <c r="O12" s="169">
        <v>0.32569444444444445</v>
      </c>
      <c r="P12" s="169">
        <v>0.33402777777777776</v>
      </c>
      <c r="Q12" s="169">
        <v>0.34236111111111112</v>
      </c>
      <c r="R12" s="169">
        <v>0.35069444444444442</v>
      </c>
      <c r="S12" s="169">
        <v>0.35902777777777778</v>
      </c>
      <c r="T12" s="169">
        <v>0.36736111111111114</v>
      </c>
      <c r="U12" s="169">
        <v>0.3840277777777778</v>
      </c>
      <c r="V12" s="169">
        <v>0.40069444444444446</v>
      </c>
      <c r="W12" s="169">
        <v>0.41736111111111113</v>
      </c>
      <c r="X12" s="169">
        <v>0.43402777777777779</v>
      </c>
      <c r="Y12" s="169">
        <v>0.45069444444444445</v>
      </c>
      <c r="Z12" s="169">
        <v>0.46736111111111112</v>
      </c>
      <c r="AA12" s="169">
        <v>0.48402777777777778</v>
      </c>
      <c r="AB12" s="169">
        <v>0.50069444444444444</v>
      </c>
      <c r="AC12" s="169">
        <v>0.51736111111111116</v>
      </c>
      <c r="AD12" s="169">
        <v>0.53402777777777777</v>
      </c>
      <c r="AE12" s="169">
        <v>0.55069444444444449</v>
      </c>
      <c r="AF12" s="169">
        <v>0.56736111111111109</v>
      </c>
      <c r="AG12" s="169">
        <v>0.58402777777777781</v>
      </c>
      <c r="AH12" s="169">
        <v>0.60069444444444442</v>
      </c>
      <c r="AI12" s="169">
        <v>0.61736111111111114</v>
      </c>
      <c r="AJ12" s="169">
        <v>0.62569444444444444</v>
      </c>
      <c r="AK12" s="169">
        <v>0.63402777777777775</v>
      </c>
      <c r="AL12" s="169">
        <v>0.64236111111111116</v>
      </c>
      <c r="AM12" s="169">
        <v>0.65069444444444446</v>
      </c>
      <c r="AN12" s="169">
        <v>0.65902777777777777</v>
      </c>
      <c r="AO12" s="169">
        <v>0.66736111111111107</v>
      </c>
      <c r="AP12" s="169">
        <v>0.67569444444444449</v>
      </c>
      <c r="AQ12" s="169">
        <v>0.68402777777777779</v>
      </c>
      <c r="AR12" s="169">
        <v>0.69236111111111109</v>
      </c>
      <c r="AS12" s="169">
        <v>0.7006944444444444</v>
      </c>
      <c r="AT12" s="169">
        <v>0.70902777777777781</v>
      </c>
      <c r="AU12" s="169">
        <v>0.71736111111111112</v>
      </c>
      <c r="AV12" s="169">
        <v>0.72569444444444442</v>
      </c>
      <c r="AW12" s="169">
        <v>0.73402777777777772</v>
      </c>
      <c r="AX12" s="169">
        <v>0.74236111111111114</v>
      </c>
      <c r="AY12" s="169">
        <v>0.75069444444444444</v>
      </c>
      <c r="AZ12" s="169">
        <v>0.75902777777777775</v>
      </c>
      <c r="BA12" s="169">
        <v>0.76736111111111116</v>
      </c>
      <c r="BB12" s="169">
        <v>0.77569444444444446</v>
      </c>
      <c r="BC12" s="169">
        <v>0.79236111111111107</v>
      </c>
      <c r="BD12" s="169">
        <v>0.80902777777777779</v>
      </c>
      <c r="BE12" s="169">
        <v>0.8256944444444444</v>
      </c>
      <c r="BF12" s="169">
        <v>0.84236111111111112</v>
      </c>
      <c r="BG12" s="169">
        <v>0.85902777777777772</v>
      </c>
      <c r="BH12" s="169">
        <v>0.87916666666666665</v>
      </c>
    </row>
    <row r="13" spans="1:63" s="149" customFormat="1" ht="18" customHeight="1" x14ac:dyDescent="0.25">
      <c r="A13" s="157"/>
      <c r="B13" s="170" t="s">
        <v>72</v>
      </c>
      <c r="C13" s="166" t="s">
        <v>9</v>
      </c>
      <c r="D13" s="169">
        <v>0.23402777777777778</v>
      </c>
      <c r="E13" s="169">
        <v>0.24236111111111111</v>
      </c>
      <c r="F13" s="169">
        <v>0.25069444444444444</v>
      </c>
      <c r="G13" s="169">
        <v>0.2590277777777778</v>
      </c>
      <c r="H13" s="169">
        <v>0.2673611111111111</v>
      </c>
      <c r="I13" s="169">
        <v>0.27569444444444446</v>
      </c>
      <c r="J13" s="169">
        <v>0.28402777777777777</v>
      </c>
      <c r="K13" s="169">
        <v>0.29236111111111113</v>
      </c>
      <c r="L13" s="169">
        <v>0.30069444444444443</v>
      </c>
      <c r="M13" s="169">
        <v>0.30902777777777779</v>
      </c>
      <c r="N13" s="169">
        <v>0.31736111111111109</v>
      </c>
      <c r="O13" s="169">
        <v>0.32569444444444445</v>
      </c>
      <c r="P13" s="169">
        <v>0.33402777777777776</v>
      </c>
      <c r="Q13" s="169">
        <v>0.34236111111111112</v>
      </c>
      <c r="R13" s="169">
        <v>0.35069444444444442</v>
      </c>
      <c r="S13" s="169">
        <v>0.35902777777777778</v>
      </c>
      <c r="T13" s="169">
        <v>0.36736111111111114</v>
      </c>
      <c r="U13" s="169">
        <v>0.3840277777777778</v>
      </c>
      <c r="V13" s="169">
        <v>0.40069444444444446</v>
      </c>
      <c r="W13" s="169">
        <v>0.41736111111111113</v>
      </c>
      <c r="X13" s="169">
        <v>0.43402777777777779</v>
      </c>
      <c r="Y13" s="169">
        <v>0.45069444444444445</v>
      </c>
      <c r="Z13" s="169">
        <v>0.46736111111111112</v>
      </c>
      <c r="AA13" s="169">
        <v>0.48402777777777778</v>
      </c>
      <c r="AB13" s="169">
        <v>0.50069444444444444</v>
      </c>
      <c r="AC13" s="169">
        <v>0.51736111111111116</v>
      </c>
      <c r="AD13" s="169">
        <v>0.53402777777777777</v>
      </c>
      <c r="AE13" s="169">
        <v>0.55069444444444449</v>
      </c>
      <c r="AF13" s="169">
        <v>0.56736111111111109</v>
      </c>
      <c r="AG13" s="169">
        <v>0.58402777777777781</v>
      </c>
      <c r="AH13" s="169">
        <v>0.60069444444444442</v>
      </c>
      <c r="AI13" s="169">
        <v>0.61736111111111114</v>
      </c>
      <c r="AJ13" s="169">
        <v>0.62569444444444444</v>
      </c>
      <c r="AK13" s="169">
        <v>0.63402777777777775</v>
      </c>
      <c r="AL13" s="169">
        <v>0.64236111111111116</v>
      </c>
      <c r="AM13" s="169">
        <v>0.65069444444444446</v>
      </c>
      <c r="AN13" s="169">
        <v>0.65902777777777777</v>
      </c>
      <c r="AO13" s="169">
        <v>0.66736111111111107</v>
      </c>
      <c r="AP13" s="169">
        <v>0.67569444444444449</v>
      </c>
      <c r="AQ13" s="169">
        <v>0.68402777777777779</v>
      </c>
      <c r="AR13" s="169">
        <v>0.69236111111111109</v>
      </c>
      <c r="AS13" s="169">
        <v>0.7006944444444444</v>
      </c>
      <c r="AT13" s="169">
        <v>0.70902777777777781</v>
      </c>
      <c r="AU13" s="169">
        <v>0.71736111111111112</v>
      </c>
      <c r="AV13" s="169">
        <v>0.72569444444444442</v>
      </c>
      <c r="AW13" s="169">
        <v>0.73402777777777772</v>
      </c>
      <c r="AX13" s="169">
        <v>0.74236111111111114</v>
      </c>
      <c r="AY13" s="169">
        <v>0.75069444444444444</v>
      </c>
      <c r="AZ13" s="169">
        <v>0.75902777777777775</v>
      </c>
      <c r="BA13" s="169">
        <v>0.76736111111111116</v>
      </c>
      <c r="BB13" s="169">
        <v>0.77569444444444446</v>
      </c>
      <c r="BC13" s="169">
        <v>0.79236111111111107</v>
      </c>
      <c r="BD13" s="169">
        <v>0.80902777777777779</v>
      </c>
      <c r="BE13" s="169">
        <v>0.8256944444444444</v>
      </c>
      <c r="BF13" s="169">
        <v>0.84236111111111112</v>
      </c>
      <c r="BG13" s="169">
        <v>0.85902777777777772</v>
      </c>
      <c r="BH13" s="169">
        <v>0.87916666666666665</v>
      </c>
    </row>
    <row r="14" spans="1:63" s="156" customFormat="1" ht="18" customHeight="1" outlineLevel="1" x14ac:dyDescent="0.25">
      <c r="A14" s="157"/>
      <c r="B14" s="170" t="s">
        <v>13</v>
      </c>
      <c r="C14" s="166" t="s">
        <v>9</v>
      </c>
      <c r="D14" s="169">
        <v>0.23472222222222222</v>
      </c>
      <c r="E14" s="169">
        <v>0.24305555555555555</v>
      </c>
      <c r="F14" s="169">
        <v>0.25138888888888888</v>
      </c>
      <c r="G14" s="169">
        <v>0.25972222222222224</v>
      </c>
      <c r="H14" s="169">
        <v>0.26805555555555555</v>
      </c>
      <c r="I14" s="169">
        <v>0.27638888888888891</v>
      </c>
      <c r="J14" s="169">
        <v>0.28472222222222221</v>
      </c>
      <c r="K14" s="169">
        <v>0.29305555555555557</v>
      </c>
      <c r="L14" s="169">
        <v>0.30138888888888887</v>
      </c>
      <c r="M14" s="169">
        <v>0.30972222222222223</v>
      </c>
      <c r="N14" s="169">
        <v>0.31805555555555554</v>
      </c>
      <c r="O14" s="169">
        <v>0.3263888888888889</v>
      </c>
      <c r="P14" s="169">
        <v>0.3347222222222222</v>
      </c>
      <c r="Q14" s="169">
        <v>0.34305555555555556</v>
      </c>
      <c r="R14" s="169">
        <v>0.35138888888888886</v>
      </c>
      <c r="S14" s="169">
        <v>0.35972222222222222</v>
      </c>
      <c r="T14" s="169">
        <v>0.36805555555555558</v>
      </c>
      <c r="U14" s="169">
        <v>0.38472222222222224</v>
      </c>
      <c r="V14" s="169">
        <v>0.40138888888888891</v>
      </c>
      <c r="W14" s="169">
        <v>0.41805555555555557</v>
      </c>
      <c r="X14" s="169">
        <v>0.43472222222222223</v>
      </c>
      <c r="Y14" s="169">
        <v>0.4513888888888889</v>
      </c>
      <c r="Z14" s="169">
        <v>0.46805555555555556</v>
      </c>
      <c r="AA14" s="169">
        <v>0.48472222222222222</v>
      </c>
      <c r="AB14" s="169">
        <v>0.50138888888888888</v>
      </c>
      <c r="AC14" s="169">
        <v>0.5180555555555556</v>
      </c>
      <c r="AD14" s="169">
        <v>0.53472222222222221</v>
      </c>
      <c r="AE14" s="169">
        <v>0.55138888888888893</v>
      </c>
      <c r="AF14" s="169">
        <v>0.56805555555555554</v>
      </c>
      <c r="AG14" s="169">
        <v>0.58472222222222225</v>
      </c>
      <c r="AH14" s="169">
        <v>0.60138888888888886</v>
      </c>
      <c r="AI14" s="169">
        <v>0.61805555555555558</v>
      </c>
      <c r="AJ14" s="169">
        <v>0.62638888888888888</v>
      </c>
      <c r="AK14" s="169">
        <v>0.63472222222222219</v>
      </c>
      <c r="AL14" s="169">
        <v>0.6430555555555556</v>
      </c>
      <c r="AM14" s="169">
        <v>0.65138888888888891</v>
      </c>
      <c r="AN14" s="169">
        <v>0.65972222222222221</v>
      </c>
      <c r="AO14" s="169">
        <v>0.66805555555555551</v>
      </c>
      <c r="AP14" s="169">
        <v>0.67638888888888893</v>
      </c>
      <c r="AQ14" s="169">
        <v>0.68472222222222223</v>
      </c>
      <c r="AR14" s="169">
        <v>0.69305555555555554</v>
      </c>
      <c r="AS14" s="169">
        <v>0.70138888888888884</v>
      </c>
      <c r="AT14" s="169">
        <v>0.70972222222222225</v>
      </c>
      <c r="AU14" s="169">
        <v>0.71805555555555556</v>
      </c>
      <c r="AV14" s="169">
        <v>0.72638888888888886</v>
      </c>
      <c r="AW14" s="169">
        <v>0.73472222222222228</v>
      </c>
      <c r="AX14" s="169">
        <v>0.74305555555555558</v>
      </c>
      <c r="AY14" s="169">
        <v>0.75138888888888888</v>
      </c>
      <c r="AZ14" s="169">
        <v>0.75972222222222219</v>
      </c>
      <c r="BA14" s="169">
        <v>0.7680555555555556</v>
      </c>
      <c r="BB14" s="169">
        <v>0.77638888888888891</v>
      </c>
      <c r="BC14" s="169">
        <v>0.79305555555555551</v>
      </c>
      <c r="BD14" s="169">
        <v>0.80972222222222223</v>
      </c>
      <c r="BE14" s="169">
        <v>0.82638888888888884</v>
      </c>
      <c r="BF14" s="169">
        <v>0.84305555555555556</v>
      </c>
      <c r="BG14" s="169">
        <v>0.85972222222222228</v>
      </c>
      <c r="BH14" s="169">
        <v>0.8798611111111112</v>
      </c>
    </row>
    <row r="15" spans="1:63" s="156" customFormat="1" ht="18" customHeight="1" outlineLevel="1" x14ac:dyDescent="0.25">
      <c r="A15" s="157"/>
      <c r="B15" s="175" t="s">
        <v>103</v>
      </c>
      <c r="C15" s="176" t="s">
        <v>9</v>
      </c>
      <c r="D15" s="173">
        <v>0.23541666666666666</v>
      </c>
      <c r="E15" s="173">
        <v>0.24374999999999999</v>
      </c>
      <c r="F15" s="173">
        <v>0.25208333333333333</v>
      </c>
      <c r="G15" s="173">
        <v>0.26041666666666669</v>
      </c>
      <c r="H15" s="173">
        <v>0.26874999999999999</v>
      </c>
      <c r="I15" s="173">
        <v>0.27708333333333335</v>
      </c>
      <c r="J15" s="173">
        <v>0.28541666666666665</v>
      </c>
      <c r="K15" s="173">
        <v>0.29375000000000001</v>
      </c>
      <c r="L15" s="173">
        <v>0.30208333333333331</v>
      </c>
      <c r="M15" s="173">
        <v>0.31041666666666667</v>
      </c>
      <c r="N15" s="173">
        <v>0.31874999999999998</v>
      </c>
      <c r="O15" s="173">
        <v>0.32708333333333334</v>
      </c>
      <c r="P15" s="173">
        <v>0.33541666666666664</v>
      </c>
      <c r="Q15" s="173">
        <v>0.34375</v>
      </c>
      <c r="R15" s="173">
        <v>0.35208333333333336</v>
      </c>
      <c r="S15" s="173">
        <v>0.36041666666666666</v>
      </c>
      <c r="T15" s="173">
        <v>0.36875000000000002</v>
      </c>
      <c r="U15" s="173">
        <v>0.38541666666666669</v>
      </c>
      <c r="V15" s="173">
        <v>0.40208333333333335</v>
      </c>
      <c r="W15" s="173">
        <v>0.41875000000000001</v>
      </c>
      <c r="X15" s="173">
        <v>0.43541666666666667</v>
      </c>
      <c r="Y15" s="173">
        <v>0.45208333333333334</v>
      </c>
      <c r="Z15" s="173">
        <v>0.46875</v>
      </c>
      <c r="AA15" s="173">
        <v>0.48541666666666666</v>
      </c>
      <c r="AB15" s="173">
        <v>0.50208333333333333</v>
      </c>
      <c r="AC15" s="173">
        <v>0.51875000000000004</v>
      </c>
      <c r="AD15" s="173">
        <v>0.53541666666666665</v>
      </c>
      <c r="AE15" s="173">
        <v>0.55208333333333337</v>
      </c>
      <c r="AF15" s="173">
        <v>0.56874999999999998</v>
      </c>
      <c r="AG15" s="173">
        <v>0.5854166666666667</v>
      </c>
      <c r="AH15" s="173">
        <v>0.6020833333333333</v>
      </c>
      <c r="AI15" s="173">
        <v>0.61875000000000002</v>
      </c>
      <c r="AJ15" s="173">
        <v>0.62708333333333333</v>
      </c>
      <c r="AK15" s="173">
        <v>0.63541666666666663</v>
      </c>
      <c r="AL15" s="173">
        <v>0.64375000000000004</v>
      </c>
      <c r="AM15" s="173">
        <v>0.65208333333333335</v>
      </c>
      <c r="AN15" s="173">
        <v>0.66041666666666665</v>
      </c>
      <c r="AO15" s="173">
        <v>0.66874999999999996</v>
      </c>
      <c r="AP15" s="173">
        <v>0.67708333333333337</v>
      </c>
      <c r="AQ15" s="173">
        <v>0.68541666666666667</v>
      </c>
      <c r="AR15" s="173">
        <v>0.69374999999999998</v>
      </c>
      <c r="AS15" s="173">
        <v>0.70208333333333328</v>
      </c>
      <c r="AT15" s="173">
        <v>0.7104166666666667</v>
      </c>
      <c r="AU15" s="173">
        <v>0.71875</v>
      </c>
      <c r="AV15" s="173">
        <v>0.7270833333333333</v>
      </c>
      <c r="AW15" s="173">
        <v>0.73541666666666672</v>
      </c>
      <c r="AX15" s="173">
        <v>0.74375000000000002</v>
      </c>
      <c r="AY15" s="173">
        <v>0.75208333333333333</v>
      </c>
      <c r="AZ15" s="173">
        <v>0.76041666666666663</v>
      </c>
      <c r="BA15" s="173">
        <v>0.76875000000000004</v>
      </c>
      <c r="BB15" s="173">
        <v>0.77708333333333335</v>
      </c>
      <c r="BC15" s="173">
        <v>0.79374999999999996</v>
      </c>
      <c r="BD15" s="173">
        <v>0.81041666666666667</v>
      </c>
      <c r="BE15" s="173">
        <v>0.82708333333333328</v>
      </c>
      <c r="BF15" s="173">
        <v>0.84375</v>
      </c>
      <c r="BG15" s="173">
        <v>0.86041666666666672</v>
      </c>
      <c r="BH15" s="173">
        <v>0.88055555555555565</v>
      </c>
    </row>
    <row r="16" spans="1:63" s="156" customFormat="1" ht="18" customHeight="1" outlineLevel="1" x14ac:dyDescent="0.25">
      <c r="A16" s="157"/>
      <c r="B16" s="177" t="s">
        <v>13</v>
      </c>
      <c r="C16" s="166" t="s">
        <v>9</v>
      </c>
      <c r="D16" s="169">
        <v>0.2361111111111111</v>
      </c>
      <c r="E16" s="169">
        <v>0.24444444444444444</v>
      </c>
      <c r="F16" s="169">
        <v>0.25277777777777777</v>
      </c>
      <c r="G16" s="169">
        <v>0.26111111111111113</v>
      </c>
      <c r="H16" s="169">
        <v>0.26944444444444443</v>
      </c>
      <c r="I16" s="169">
        <v>0.27777777777777779</v>
      </c>
      <c r="J16" s="169">
        <v>0.28611111111111109</v>
      </c>
      <c r="K16" s="169">
        <v>0.29444444444444445</v>
      </c>
      <c r="L16" s="169">
        <v>0.30277777777777776</v>
      </c>
      <c r="M16" s="169">
        <v>0.31111111111111112</v>
      </c>
      <c r="N16" s="169">
        <v>0.31944444444444442</v>
      </c>
      <c r="O16" s="169">
        <v>0.32777777777777778</v>
      </c>
      <c r="P16" s="169">
        <v>0.33611111111111114</v>
      </c>
      <c r="Q16" s="169">
        <v>0.34444444444444444</v>
      </c>
      <c r="R16" s="169">
        <v>0.3527777777777778</v>
      </c>
      <c r="S16" s="169">
        <v>0.3611111111111111</v>
      </c>
      <c r="T16" s="169">
        <v>0.36944444444444446</v>
      </c>
      <c r="U16" s="169">
        <v>0.38611111111111113</v>
      </c>
      <c r="V16" s="169">
        <v>0.40277777777777779</v>
      </c>
      <c r="W16" s="169">
        <v>0.41944444444444445</v>
      </c>
      <c r="X16" s="169">
        <v>0.43611111111111112</v>
      </c>
      <c r="Y16" s="169">
        <v>0.45277777777777778</v>
      </c>
      <c r="Z16" s="169">
        <v>0.46944444444444444</v>
      </c>
      <c r="AA16" s="169">
        <v>0.4861111111111111</v>
      </c>
      <c r="AB16" s="169">
        <v>0.50277777777777777</v>
      </c>
      <c r="AC16" s="169">
        <v>0.51944444444444449</v>
      </c>
      <c r="AD16" s="169">
        <v>0.53611111111111109</v>
      </c>
      <c r="AE16" s="169">
        <v>0.55277777777777781</v>
      </c>
      <c r="AF16" s="169">
        <v>0.56944444444444442</v>
      </c>
      <c r="AG16" s="169">
        <v>0.58611111111111114</v>
      </c>
      <c r="AH16" s="169">
        <v>0.60277777777777775</v>
      </c>
      <c r="AI16" s="169">
        <v>0.61944444444444446</v>
      </c>
      <c r="AJ16" s="169">
        <v>0.62777777777777777</v>
      </c>
      <c r="AK16" s="169">
        <v>0.63611111111111107</v>
      </c>
      <c r="AL16" s="169">
        <v>0.64444444444444449</v>
      </c>
      <c r="AM16" s="169">
        <v>0.65277777777777779</v>
      </c>
      <c r="AN16" s="169">
        <v>0.66111111111111109</v>
      </c>
      <c r="AO16" s="169">
        <v>0.6694444444444444</v>
      </c>
      <c r="AP16" s="169">
        <v>0.67777777777777781</v>
      </c>
      <c r="AQ16" s="169">
        <v>0.68611111111111112</v>
      </c>
      <c r="AR16" s="169">
        <v>0.69444444444444442</v>
      </c>
      <c r="AS16" s="169">
        <v>0.70277777777777772</v>
      </c>
      <c r="AT16" s="169">
        <v>0.71111111111111114</v>
      </c>
      <c r="AU16" s="169">
        <v>0.71944444444444444</v>
      </c>
      <c r="AV16" s="169">
        <v>0.72777777777777775</v>
      </c>
      <c r="AW16" s="169">
        <v>0.73611111111111116</v>
      </c>
      <c r="AX16" s="169">
        <v>0.74444444444444446</v>
      </c>
      <c r="AY16" s="169">
        <v>0.75277777777777777</v>
      </c>
      <c r="AZ16" s="169">
        <v>0.76111111111111107</v>
      </c>
      <c r="BA16" s="169">
        <v>0.76944444444444449</v>
      </c>
      <c r="BB16" s="169">
        <v>0.77777777777777779</v>
      </c>
      <c r="BC16" s="169">
        <v>0.7944444444444444</v>
      </c>
      <c r="BD16" s="169">
        <v>0.81111111111111112</v>
      </c>
      <c r="BE16" s="169">
        <v>0.82777777777777772</v>
      </c>
      <c r="BF16" s="169">
        <v>0.84444444444444444</v>
      </c>
      <c r="BG16" s="169">
        <v>0.86111111111111116</v>
      </c>
      <c r="BH16" s="169">
        <v>0.88125000000000009</v>
      </c>
    </row>
    <row r="17" spans="1:63" s="156" customFormat="1" ht="18" customHeight="1" outlineLevel="1" x14ac:dyDescent="0.25">
      <c r="A17" s="157"/>
      <c r="B17" s="170" t="s">
        <v>15</v>
      </c>
      <c r="C17" s="166" t="s">
        <v>9</v>
      </c>
      <c r="D17" s="169">
        <v>0.23680555555555555</v>
      </c>
      <c r="E17" s="169">
        <v>0.24513888888888888</v>
      </c>
      <c r="F17" s="169">
        <v>0.25347222222222221</v>
      </c>
      <c r="G17" s="169">
        <v>0.26180555555555557</v>
      </c>
      <c r="H17" s="169">
        <v>0.27013888888888887</v>
      </c>
      <c r="I17" s="169">
        <v>0.27847222222222223</v>
      </c>
      <c r="J17" s="169">
        <v>0.28680555555555554</v>
      </c>
      <c r="K17" s="169">
        <v>0.2951388888888889</v>
      </c>
      <c r="L17" s="169">
        <v>0.3034722222222222</v>
      </c>
      <c r="M17" s="169">
        <v>0.31180555555555556</v>
      </c>
      <c r="N17" s="169">
        <v>0.32013888888888886</v>
      </c>
      <c r="O17" s="169">
        <v>0.32847222222222222</v>
      </c>
      <c r="P17" s="169">
        <v>0.33680555555555558</v>
      </c>
      <c r="Q17" s="169">
        <v>0.34513888888888888</v>
      </c>
      <c r="R17" s="169">
        <v>0.35347222222222224</v>
      </c>
      <c r="S17" s="169">
        <v>0.36180555555555555</v>
      </c>
      <c r="T17" s="169">
        <v>0.37013888888888891</v>
      </c>
      <c r="U17" s="169">
        <v>0.38680555555555557</v>
      </c>
      <c r="V17" s="169">
        <v>0.40347222222222223</v>
      </c>
      <c r="W17" s="169">
        <v>0.4201388888888889</v>
      </c>
      <c r="X17" s="169">
        <v>0.43680555555555556</v>
      </c>
      <c r="Y17" s="169">
        <v>0.45347222222222222</v>
      </c>
      <c r="Z17" s="169">
        <v>0.47013888888888888</v>
      </c>
      <c r="AA17" s="169">
        <v>0.48680555555555555</v>
      </c>
      <c r="AB17" s="169">
        <v>0.50347222222222221</v>
      </c>
      <c r="AC17" s="169">
        <v>0.52013888888888893</v>
      </c>
      <c r="AD17" s="169">
        <v>0.53680555555555554</v>
      </c>
      <c r="AE17" s="169">
        <v>0.55347222222222225</v>
      </c>
      <c r="AF17" s="169">
        <v>0.57013888888888886</v>
      </c>
      <c r="AG17" s="169">
        <v>0.58680555555555558</v>
      </c>
      <c r="AH17" s="169">
        <v>0.60347222222222219</v>
      </c>
      <c r="AI17" s="169">
        <v>0.62013888888888891</v>
      </c>
      <c r="AJ17" s="169">
        <v>0.62847222222222221</v>
      </c>
      <c r="AK17" s="169">
        <v>0.63680555555555551</v>
      </c>
      <c r="AL17" s="169">
        <v>0.64513888888888893</v>
      </c>
      <c r="AM17" s="169">
        <v>0.65347222222222223</v>
      </c>
      <c r="AN17" s="169">
        <v>0.66180555555555554</v>
      </c>
      <c r="AO17" s="169">
        <v>0.67013888888888884</v>
      </c>
      <c r="AP17" s="169">
        <v>0.67847222222222225</v>
      </c>
      <c r="AQ17" s="169">
        <v>0.68680555555555556</v>
      </c>
      <c r="AR17" s="169">
        <v>0.69513888888888886</v>
      </c>
      <c r="AS17" s="169">
        <v>0.70347222222222228</v>
      </c>
      <c r="AT17" s="169">
        <v>0.71180555555555558</v>
      </c>
      <c r="AU17" s="169">
        <v>0.72013888888888888</v>
      </c>
      <c r="AV17" s="169">
        <v>0.72847222222222219</v>
      </c>
      <c r="AW17" s="169">
        <v>0.7368055555555556</v>
      </c>
      <c r="AX17" s="169">
        <v>0.74513888888888891</v>
      </c>
      <c r="AY17" s="169">
        <v>0.75347222222222221</v>
      </c>
      <c r="AZ17" s="169">
        <v>0.76180555555555551</v>
      </c>
      <c r="BA17" s="169">
        <v>0.77013888888888893</v>
      </c>
      <c r="BB17" s="169">
        <v>0.77847222222222223</v>
      </c>
      <c r="BC17" s="169">
        <v>0.79513888888888884</v>
      </c>
      <c r="BD17" s="169">
        <v>0.81180555555555556</v>
      </c>
      <c r="BE17" s="169">
        <v>0.82847222222222228</v>
      </c>
      <c r="BF17" s="169">
        <v>0.84513888888888888</v>
      </c>
      <c r="BG17" s="169">
        <v>0.8618055555555556</v>
      </c>
      <c r="BH17" s="169">
        <v>0.88194444444444453</v>
      </c>
    </row>
    <row r="18" spans="1:63" s="162" customFormat="1" ht="18" customHeight="1" x14ac:dyDescent="0.25">
      <c r="A18" s="157"/>
      <c r="B18" s="170" t="s">
        <v>17</v>
      </c>
      <c r="C18" s="166" t="s">
        <v>9</v>
      </c>
      <c r="D18" s="169">
        <v>0.23749999999999999</v>
      </c>
      <c r="E18" s="169">
        <v>0.24583333333333332</v>
      </c>
      <c r="F18" s="169">
        <v>0.25416666666666665</v>
      </c>
      <c r="G18" s="169">
        <v>0.26250000000000001</v>
      </c>
      <c r="H18" s="169">
        <v>0.27083333333333331</v>
      </c>
      <c r="I18" s="169">
        <v>0.27916666666666667</v>
      </c>
      <c r="J18" s="169">
        <v>0.28749999999999998</v>
      </c>
      <c r="K18" s="169">
        <v>0.29583333333333334</v>
      </c>
      <c r="L18" s="169">
        <v>0.30416666666666664</v>
      </c>
      <c r="M18" s="169">
        <v>0.3125</v>
      </c>
      <c r="N18" s="169">
        <v>0.32083333333333336</v>
      </c>
      <c r="O18" s="169">
        <v>0.32916666666666666</v>
      </c>
      <c r="P18" s="169">
        <v>0.33750000000000002</v>
      </c>
      <c r="Q18" s="169">
        <v>0.34583333333333333</v>
      </c>
      <c r="R18" s="169">
        <v>0.35416666666666669</v>
      </c>
      <c r="S18" s="169">
        <v>0.36249999999999999</v>
      </c>
      <c r="T18" s="169">
        <v>0.37083333333333335</v>
      </c>
      <c r="U18" s="169">
        <v>0.38750000000000001</v>
      </c>
      <c r="V18" s="169">
        <v>0.40416666666666667</v>
      </c>
      <c r="W18" s="169">
        <v>0.42083333333333334</v>
      </c>
      <c r="X18" s="169">
        <v>0.4375</v>
      </c>
      <c r="Y18" s="169">
        <v>0.45416666666666666</v>
      </c>
      <c r="Z18" s="169">
        <v>0.47083333333333333</v>
      </c>
      <c r="AA18" s="169">
        <v>0.48749999999999999</v>
      </c>
      <c r="AB18" s="169">
        <v>0.50416666666666665</v>
      </c>
      <c r="AC18" s="169">
        <v>0.52083333333333337</v>
      </c>
      <c r="AD18" s="169">
        <v>0.53749999999999998</v>
      </c>
      <c r="AE18" s="169">
        <v>0.5541666666666667</v>
      </c>
      <c r="AF18" s="169">
        <v>0.5708333333333333</v>
      </c>
      <c r="AG18" s="169">
        <v>0.58750000000000002</v>
      </c>
      <c r="AH18" s="169">
        <v>0.60416666666666663</v>
      </c>
      <c r="AI18" s="169">
        <v>0.62083333333333335</v>
      </c>
      <c r="AJ18" s="169">
        <v>0.62916666666666665</v>
      </c>
      <c r="AK18" s="169">
        <v>0.63749999999999996</v>
      </c>
      <c r="AL18" s="169">
        <v>0.64583333333333337</v>
      </c>
      <c r="AM18" s="169">
        <v>0.65416666666666667</v>
      </c>
      <c r="AN18" s="169">
        <v>0.66249999999999998</v>
      </c>
      <c r="AO18" s="169">
        <v>0.67083333333333328</v>
      </c>
      <c r="AP18" s="169">
        <v>0.6791666666666667</v>
      </c>
      <c r="AQ18" s="169">
        <v>0.6875</v>
      </c>
      <c r="AR18" s="169">
        <v>0.6958333333333333</v>
      </c>
      <c r="AS18" s="169">
        <v>0.70416666666666672</v>
      </c>
      <c r="AT18" s="169">
        <v>0.71250000000000002</v>
      </c>
      <c r="AU18" s="169">
        <v>0.72083333333333333</v>
      </c>
      <c r="AV18" s="169">
        <v>0.72916666666666663</v>
      </c>
      <c r="AW18" s="169">
        <v>0.73750000000000004</v>
      </c>
      <c r="AX18" s="169">
        <v>0.74583333333333335</v>
      </c>
      <c r="AY18" s="169">
        <v>0.75416666666666665</v>
      </c>
      <c r="AZ18" s="169">
        <v>0.76249999999999996</v>
      </c>
      <c r="BA18" s="169">
        <v>0.77083333333333337</v>
      </c>
      <c r="BB18" s="169">
        <v>0.77916666666666667</v>
      </c>
      <c r="BC18" s="169">
        <v>0.79583333333333328</v>
      </c>
      <c r="BD18" s="169">
        <v>0.8125</v>
      </c>
      <c r="BE18" s="169">
        <v>0.82916666666666672</v>
      </c>
      <c r="BF18" s="169">
        <v>0.84583333333333333</v>
      </c>
      <c r="BG18" s="169">
        <v>0.86250000000000004</v>
      </c>
      <c r="BH18" s="169">
        <v>0.88263888888888897</v>
      </c>
    </row>
    <row r="19" spans="1:63" s="162" customFormat="1" ht="18" customHeight="1" x14ac:dyDescent="0.25">
      <c r="A19" s="157"/>
      <c r="B19" s="170" t="s">
        <v>19</v>
      </c>
      <c r="C19" s="166" t="s">
        <v>9</v>
      </c>
      <c r="D19" s="169">
        <v>0.2388888888888889</v>
      </c>
      <c r="E19" s="169">
        <v>0.24722222222222223</v>
      </c>
      <c r="F19" s="169">
        <v>0.25555555555555554</v>
      </c>
      <c r="G19" s="169">
        <v>0.2638888888888889</v>
      </c>
      <c r="H19" s="169">
        <v>0.2722222222222222</v>
      </c>
      <c r="I19" s="169">
        <v>0.28055555555555556</v>
      </c>
      <c r="J19" s="169">
        <v>0.28888888888888886</v>
      </c>
      <c r="K19" s="169">
        <v>0.29722222222222222</v>
      </c>
      <c r="L19" s="169">
        <v>0.30555555555555558</v>
      </c>
      <c r="M19" s="169">
        <v>0.31388888888888888</v>
      </c>
      <c r="N19" s="169">
        <v>0.32222222222222224</v>
      </c>
      <c r="O19" s="169">
        <v>0.33055555555555555</v>
      </c>
      <c r="P19" s="169">
        <v>0.33888888888888891</v>
      </c>
      <c r="Q19" s="169">
        <v>0.34722222222222221</v>
      </c>
      <c r="R19" s="169">
        <v>0.35555555555555557</v>
      </c>
      <c r="S19" s="169">
        <v>0.36388888888888887</v>
      </c>
      <c r="T19" s="169">
        <v>0.37222222222222223</v>
      </c>
      <c r="U19" s="169">
        <v>0.3888888888888889</v>
      </c>
      <c r="V19" s="169">
        <v>0.40555555555555556</v>
      </c>
      <c r="W19" s="169">
        <v>0.42222222222222222</v>
      </c>
      <c r="X19" s="169">
        <v>0.43888888888888888</v>
      </c>
      <c r="Y19" s="169">
        <v>0.45555555555555555</v>
      </c>
      <c r="Z19" s="169">
        <v>0.47222222222222221</v>
      </c>
      <c r="AA19" s="169">
        <v>0.48888888888888887</v>
      </c>
      <c r="AB19" s="169">
        <v>0.50555555555555554</v>
      </c>
      <c r="AC19" s="169">
        <v>0.52222222222222225</v>
      </c>
      <c r="AD19" s="169">
        <v>0.53888888888888886</v>
      </c>
      <c r="AE19" s="169">
        <v>0.55555555555555558</v>
      </c>
      <c r="AF19" s="169">
        <v>0.57222222222222219</v>
      </c>
      <c r="AG19" s="169">
        <v>0.58888888888888891</v>
      </c>
      <c r="AH19" s="169">
        <v>0.60555555555555551</v>
      </c>
      <c r="AI19" s="169">
        <v>0.62222222222222223</v>
      </c>
      <c r="AJ19" s="169">
        <v>0.63055555555555554</v>
      </c>
      <c r="AK19" s="169">
        <v>0.63888888888888884</v>
      </c>
      <c r="AL19" s="169">
        <v>0.64722222222222225</v>
      </c>
      <c r="AM19" s="169">
        <v>0.65555555555555556</v>
      </c>
      <c r="AN19" s="169">
        <v>0.66388888888888886</v>
      </c>
      <c r="AO19" s="169">
        <v>0.67222222222222228</v>
      </c>
      <c r="AP19" s="169">
        <v>0.68055555555555558</v>
      </c>
      <c r="AQ19" s="169">
        <v>0.68888888888888888</v>
      </c>
      <c r="AR19" s="169">
        <v>0.69722222222222219</v>
      </c>
      <c r="AS19" s="169">
        <v>0.7055555555555556</v>
      </c>
      <c r="AT19" s="169">
        <v>0.71388888888888891</v>
      </c>
      <c r="AU19" s="169">
        <v>0.72222222222222221</v>
      </c>
      <c r="AV19" s="169">
        <v>0.73055555555555551</v>
      </c>
      <c r="AW19" s="169">
        <v>0.73888888888888893</v>
      </c>
      <c r="AX19" s="169">
        <v>0.74722222222222223</v>
      </c>
      <c r="AY19" s="169">
        <v>0.75555555555555554</v>
      </c>
      <c r="AZ19" s="169">
        <v>0.76388888888888884</v>
      </c>
      <c r="BA19" s="169">
        <v>0.77222222222222225</v>
      </c>
      <c r="BB19" s="169">
        <v>0.78055555555555556</v>
      </c>
      <c r="BC19" s="169">
        <v>0.79722222222222228</v>
      </c>
      <c r="BD19" s="169">
        <v>0.81388888888888888</v>
      </c>
      <c r="BE19" s="169">
        <v>0.8305555555555556</v>
      </c>
      <c r="BF19" s="169">
        <v>0.84722222222222221</v>
      </c>
      <c r="BG19" s="169">
        <v>0.86388888888888893</v>
      </c>
      <c r="BH19" s="169">
        <v>0.88402777777777786</v>
      </c>
    </row>
    <row r="20" spans="1:63" s="162" customFormat="1" ht="18" customHeight="1" outlineLevel="1" x14ac:dyDescent="0.25">
      <c r="A20" s="157"/>
      <c r="B20" s="170" t="s">
        <v>21</v>
      </c>
      <c r="C20" s="166" t="s">
        <v>9</v>
      </c>
      <c r="D20" s="169">
        <v>0.23958333333333334</v>
      </c>
      <c r="E20" s="169">
        <v>0.24791666666666667</v>
      </c>
      <c r="F20" s="169">
        <v>0.25624999999999998</v>
      </c>
      <c r="G20" s="169">
        <v>0.26458333333333334</v>
      </c>
      <c r="H20" s="169">
        <v>0.27291666666666664</v>
      </c>
      <c r="I20" s="169">
        <v>0.28125</v>
      </c>
      <c r="J20" s="169">
        <v>0.28958333333333336</v>
      </c>
      <c r="K20" s="169">
        <v>0.29791666666666666</v>
      </c>
      <c r="L20" s="169">
        <v>0.30625000000000002</v>
      </c>
      <c r="M20" s="169">
        <v>0.31458333333333333</v>
      </c>
      <c r="N20" s="169">
        <v>0.32291666666666669</v>
      </c>
      <c r="O20" s="169">
        <v>0.33124999999999999</v>
      </c>
      <c r="P20" s="169">
        <v>0.33958333333333335</v>
      </c>
      <c r="Q20" s="169">
        <v>0.34791666666666665</v>
      </c>
      <c r="R20" s="169">
        <v>0.35625000000000001</v>
      </c>
      <c r="S20" s="169">
        <v>0.36458333333333331</v>
      </c>
      <c r="T20" s="169">
        <v>0.37291666666666667</v>
      </c>
      <c r="U20" s="169">
        <v>0.38958333333333334</v>
      </c>
      <c r="V20" s="169">
        <v>0.40625</v>
      </c>
      <c r="W20" s="169">
        <v>0.42291666666666666</v>
      </c>
      <c r="X20" s="169">
        <v>0.43958333333333333</v>
      </c>
      <c r="Y20" s="169">
        <v>0.45624999999999999</v>
      </c>
      <c r="Z20" s="169">
        <v>0.47291666666666665</v>
      </c>
      <c r="AA20" s="169">
        <v>0.48958333333333331</v>
      </c>
      <c r="AB20" s="169">
        <v>0.50624999999999998</v>
      </c>
      <c r="AC20" s="169">
        <v>0.5229166666666667</v>
      </c>
      <c r="AD20" s="169">
        <v>0.5395833333333333</v>
      </c>
      <c r="AE20" s="169">
        <v>0.55625000000000002</v>
      </c>
      <c r="AF20" s="169">
        <v>0.57291666666666663</v>
      </c>
      <c r="AG20" s="169">
        <v>0.58958333333333335</v>
      </c>
      <c r="AH20" s="169">
        <v>0.60624999999999996</v>
      </c>
      <c r="AI20" s="169">
        <v>0.62291666666666667</v>
      </c>
      <c r="AJ20" s="169">
        <v>0.63124999999999998</v>
      </c>
      <c r="AK20" s="169">
        <v>0.63958333333333328</v>
      </c>
      <c r="AL20" s="169">
        <v>0.6479166666666667</v>
      </c>
      <c r="AM20" s="169">
        <v>0.65625</v>
      </c>
      <c r="AN20" s="169">
        <v>0.6645833333333333</v>
      </c>
      <c r="AO20" s="169">
        <v>0.67291666666666672</v>
      </c>
      <c r="AP20" s="169">
        <v>0.68125000000000002</v>
      </c>
      <c r="AQ20" s="169">
        <v>0.68958333333333333</v>
      </c>
      <c r="AR20" s="169">
        <v>0.69791666666666663</v>
      </c>
      <c r="AS20" s="169">
        <v>0.70625000000000004</v>
      </c>
      <c r="AT20" s="169">
        <v>0.71458333333333335</v>
      </c>
      <c r="AU20" s="169">
        <v>0.72291666666666665</v>
      </c>
      <c r="AV20" s="169">
        <v>0.73124999999999996</v>
      </c>
      <c r="AW20" s="169">
        <v>0.73958333333333337</v>
      </c>
      <c r="AX20" s="169">
        <v>0.74791666666666667</v>
      </c>
      <c r="AY20" s="169">
        <v>0.75624999999999998</v>
      </c>
      <c r="AZ20" s="169">
        <v>0.76458333333333328</v>
      </c>
      <c r="BA20" s="169">
        <v>0.7729166666666667</v>
      </c>
      <c r="BB20" s="169">
        <v>0.78125</v>
      </c>
      <c r="BC20" s="169">
        <v>0.79791666666666672</v>
      </c>
      <c r="BD20" s="169">
        <v>0.81458333333333333</v>
      </c>
      <c r="BE20" s="169">
        <v>0.83125000000000004</v>
      </c>
      <c r="BF20" s="169">
        <v>0.84791666666666665</v>
      </c>
      <c r="BG20" s="169">
        <v>0.86458333333333337</v>
      </c>
      <c r="BH20" s="169">
        <v>0.8847222222222223</v>
      </c>
    </row>
    <row r="21" spans="1:63" s="162" customFormat="1" ht="18" customHeight="1" x14ac:dyDescent="0.25">
      <c r="A21" s="157"/>
      <c r="B21" s="170" t="s">
        <v>23</v>
      </c>
      <c r="C21" s="166" t="s">
        <v>9</v>
      </c>
      <c r="D21" s="169">
        <v>0.24027777777777778</v>
      </c>
      <c r="E21" s="169">
        <v>0.24861111111111112</v>
      </c>
      <c r="F21" s="169">
        <v>0.25694444444444442</v>
      </c>
      <c r="G21" s="169">
        <v>0.26527777777777778</v>
      </c>
      <c r="H21" s="169">
        <v>0.27361111111111114</v>
      </c>
      <c r="I21" s="169">
        <v>0.28194444444444444</v>
      </c>
      <c r="J21" s="169">
        <v>0.2902777777777778</v>
      </c>
      <c r="K21" s="169">
        <v>0.2986111111111111</v>
      </c>
      <c r="L21" s="169">
        <v>0.30694444444444446</v>
      </c>
      <c r="M21" s="169">
        <v>0.31527777777777777</v>
      </c>
      <c r="N21" s="169">
        <v>0.32361111111111113</v>
      </c>
      <c r="O21" s="169">
        <v>0.33194444444444443</v>
      </c>
      <c r="P21" s="169">
        <v>0.34027777777777779</v>
      </c>
      <c r="Q21" s="169">
        <v>0.34861111111111109</v>
      </c>
      <c r="R21" s="169">
        <v>0.35694444444444445</v>
      </c>
      <c r="S21" s="169">
        <v>0.36527777777777776</v>
      </c>
      <c r="T21" s="169">
        <v>0.37361111111111112</v>
      </c>
      <c r="U21" s="169">
        <v>0.39027777777777778</v>
      </c>
      <c r="V21" s="169">
        <v>0.40694444444444444</v>
      </c>
      <c r="W21" s="169">
        <v>0.4236111111111111</v>
      </c>
      <c r="X21" s="169">
        <v>0.44027777777777777</v>
      </c>
      <c r="Y21" s="169">
        <v>0.45694444444444443</v>
      </c>
      <c r="Z21" s="169">
        <v>0.47361111111111109</v>
      </c>
      <c r="AA21" s="169">
        <v>0.49027777777777776</v>
      </c>
      <c r="AB21" s="169">
        <v>0.50694444444444442</v>
      </c>
      <c r="AC21" s="169">
        <v>0.52361111111111114</v>
      </c>
      <c r="AD21" s="169">
        <v>0.54027777777777775</v>
      </c>
      <c r="AE21" s="169">
        <v>0.55694444444444446</v>
      </c>
      <c r="AF21" s="169">
        <v>0.57361111111111107</v>
      </c>
      <c r="AG21" s="169">
        <v>0.59027777777777779</v>
      </c>
      <c r="AH21" s="169">
        <v>0.6069444444444444</v>
      </c>
      <c r="AI21" s="169">
        <v>0.62361111111111112</v>
      </c>
      <c r="AJ21" s="169">
        <v>0.63194444444444442</v>
      </c>
      <c r="AK21" s="169">
        <v>0.64027777777777772</v>
      </c>
      <c r="AL21" s="169">
        <v>0.64861111111111114</v>
      </c>
      <c r="AM21" s="169">
        <v>0.65694444444444444</v>
      </c>
      <c r="AN21" s="169">
        <v>0.66527777777777775</v>
      </c>
      <c r="AO21" s="169">
        <v>0.67361111111111116</v>
      </c>
      <c r="AP21" s="169">
        <v>0.68194444444444446</v>
      </c>
      <c r="AQ21" s="169">
        <v>0.69027777777777777</v>
      </c>
      <c r="AR21" s="169">
        <v>0.69861111111111107</v>
      </c>
      <c r="AS21" s="169">
        <v>0.70694444444444449</v>
      </c>
      <c r="AT21" s="169">
        <v>0.71527777777777779</v>
      </c>
      <c r="AU21" s="169">
        <v>0.72361111111111109</v>
      </c>
      <c r="AV21" s="169">
        <v>0.7319444444444444</v>
      </c>
      <c r="AW21" s="169">
        <v>0.74027777777777781</v>
      </c>
      <c r="AX21" s="169">
        <v>0.74861111111111112</v>
      </c>
      <c r="AY21" s="169">
        <v>0.75694444444444442</v>
      </c>
      <c r="AZ21" s="169">
        <v>0.76527777777777772</v>
      </c>
      <c r="BA21" s="169">
        <v>0.77361111111111114</v>
      </c>
      <c r="BB21" s="169">
        <v>0.78194444444444444</v>
      </c>
      <c r="BC21" s="169">
        <v>0.79861111111111116</v>
      </c>
      <c r="BD21" s="169">
        <v>0.81527777777777777</v>
      </c>
      <c r="BE21" s="169">
        <v>0.83194444444444449</v>
      </c>
      <c r="BF21" s="169">
        <v>0.84861111111111109</v>
      </c>
      <c r="BG21" s="169">
        <v>0.86527777777777781</v>
      </c>
      <c r="BH21" s="169">
        <v>0.88541666666666674</v>
      </c>
    </row>
    <row r="22" spans="1:63" s="162" customFormat="1" ht="18" customHeight="1" x14ac:dyDescent="0.25">
      <c r="A22" s="157"/>
      <c r="B22" s="170" t="s">
        <v>25</v>
      </c>
      <c r="C22" s="166" t="s">
        <v>9</v>
      </c>
      <c r="D22" s="169">
        <v>0.24027777777777778</v>
      </c>
      <c r="E22" s="169">
        <v>0.24861111111111112</v>
      </c>
      <c r="F22" s="169">
        <v>0.25694444444444442</v>
      </c>
      <c r="G22" s="169">
        <v>0.26527777777777778</v>
      </c>
      <c r="H22" s="169">
        <v>0.27361111111111114</v>
      </c>
      <c r="I22" s="169">
        <v>0.28194444444444444</v>
      </c>
      <c r="J22" s="169">
        <v>0.2902777777777778</v>
      </c>
      <c r="K22" s="169">
        <v>0.2986111111111111</v>
      </c>
      <c r="L22" s="169">
        <v>0.30694444444444446</v>
      </c>
      <c r="M22" s="169">
        <v>0.31527777777777777</v>
      </c>
      <c r="N22" s="169">
        <v>0.32361111111111113</v>
      </c>
      <c r="O22" s="169">
        <v>0.33194444444444443</v>
      </c>
      <c r="P22" s="169">
        <v>0.34027777777777779</v>
      </c>
      <c r="Q22" s="169">
        <v>0.34861111111111109</v>
      </c>
      <c r="R22" s="169">
        <v>0.35694444444444445</v>
      </c>
      <c r="S22" s="169">
        <v>0.36527777777777776</v>
      </c>
      <c r="T22" s="169">
        <v>0.37361111111111112</v>
      </c>
      <c r="U22" s="169">
        <v>0.39027777777777778</v>
      </c>
      <c r="V22" s="169">
        <v>0.40694444444444444</v>
      </c>
      <c r="W22" s="169">
        <v>0.4236111111111111</v>
      </c>
      <c r="X22" s="169">
        <v>0.44027777777777777</v>
      </c>
      <c r="Y22" s="169">
        <v>0.45694444444444443</v>
      </c>
      <c r="Z22" s="169">
        <v>0.47361111111111109</v>
      </c>
      <c r="AA22" s="169">
        <v>0.49027777777777776</v>
      </c>
      <c r="AB22" s="169">
        <v>0.50694444444444442</v>
      </c>
      <c r="AC22" s="169">
        <v>0.52361111111111114</v>
      </c>
      <c r="AD22" s="169">
        <v>0.54027777777777775</v>
      </c>
      <c r="AE22" s="169">
        <v>0.55694444444444446</v>
      </c>
      <c r="AF22" s="169">
        <v>0.57361111111111107</v>
      </c>
      <c r="AG22" s="169">
        <v>0.59027777777777779</v>
      </c>
      <c r="AH22" s="169">
        <v>0.6069444444444444</v>
      </c>
      <c r="AI22" s="169">
        <v>0.62361111111111112</v>
      </c>
      <c r="AJ22" s="169">
        <v>0.63194444444444442</v>
      </c>
      <c r="AK22" s="169">
        <v>0.64027777777777772</v>
      </c>
      <c r="AL22" s="169">
        <v>0.64861111111111114</v>
      </c>
      <c r="AM22" s="169">
        <v>0.65694444444444444</v>
      </c>
      <c r="AN22" s="169">
        <v>0.66527777777777775</v>
      </c>
      <c r="AO22" s="169">
        <v>0.67361111111111116</v>
      </c>
      <c r="AP22" s="169">
        <v>0.68194444444444446</v>
      </c>
      <c r="AQ22" s="169">
        <v>0.69027777777777777</v>
      </c>
      <c r="AR22" s="169">
        <v>0.69861111111111107</v>
      </c>
      <c r="AS22" s="169">
        <v>0.70694444444444449</v>
      </c>
      <c r="AT22" s="169">
        <v>0.71527777777777779</v>
      </c>
      <c r="AU22" s="169">
        <v>0.72361111111111109</v>
      </c>
      <c r="AV22" s="169">
        <v>0.7319444444444444</v>
      </c>
      <c r="AW22" s="169">
        <v>0.74027777777777781</v>
      </c>
      <c r="AX22" s="169">
        <v>0.74861111111111112</v>
      </c>
      <c r="AY22" s="169">
        <v>0.75694444444444442</v>
      </c>
      <c r="AZ22" s="169">
        <v>0.76527777777777772</v>
      </c>
      <c r="BA22" s="169">
        <v>0.77361111111111114</v>
      </c>
      <c r="BB22" s="169">
        <v>0.78194444444444444</v>
      </c>
      <c r="BC22" s="169">
        <v>0.79861111111111116</v>
      </c>
      <c r="BD22" s="169">
        <v>0.81527777777777777</v>
      </c>
      <c r="BE22" s="169">
        <v>0.83194444444444449</v>
      </c>
      <c r="BF22" s="169">
        <v>0.84861111111111109</v>
      </c>
      <c r="BG22" s="169">
        <v>0.86527777777777781</v>
      </c>
      <c r="BH22" s="169">
        <v>0.88541666666666674</v>
      </c>
    </row>
    <row r="23" spans="1:63" s="162" customFormat="1" ht="18" customHeight="1" outlineLevel="1" x14ac:dyDescent="0.25">
      <c r="A23" s="157"/>
      <c r="B23" s="170" t="s">
        <v>27</v>
      </c>
      <c r="C23" s="166" t="s">
        <v>9</v>
      </c>
      <c r="D23" s="169">
        <v>0.24097222222222223</v>
      </c>
      <c r="E23" s="169">
        <v>0.24930555555555556</v>
      </c>
      <c r="F23" s="169">
        <v>0.25763888888888886</v>
      </c>
      <c r="G23" s="169">
        <v>0.26597222222222222</v>
      </c>
      <c r="H23" s="169">
        <v>0.27430555555555558</v>
      </c>
      <c r="I23" s="169">
        <v>0.28263888888888888</v>
      </c>
      <c r="J23" s="169">
        <v>0.29097222222222224</v>
      </c>
      <c r="K23" s="169">
        <v>0.29930555555555555</v>
      </c>
      <c r="L23" s="169">
        <v>0.30763888888888891</v>
      </c>
      <c r="M23" s="169">
        <v>0.31597222222222221</v>
      </c>
      <c r="N23" s="169">
        <v>0.32430555555555557</v>
      </c>
      <c r="O23" s="169">
        <v>0.33263888888888887</v>
      </c>
      <c r="P23" s="169">
        <v>0.34097222222222223</v>
      </c>
      <c r="Q23" s="169">
        <v>0.34930555555555554</v>
      </c>
      <c r="R23" s="169">
        <v>0.3576388888888889</v>
      </c>
      <c r="S23" s="169">
        <v>0.3659722222222222</v>
      </c>
      <c r="T23" s="169">
        <v>0.37430555555555556</v>
      </c>
      <c r="U23" s="169">
        <v>0.39097222222222222</v>
      </c>
      <c r="V23" s="169">
        <v>0.40763888888888888</v>
      </c>
      <c r="W23" s="169">
        <v>0.42430555555555555</v>
      </c>
      <c r="X23" s="169">
        <v>0.44097222222222221</v>
      </c>
      <c r="Y23" s="169">
        <v>0.45763888888888887</v>
      </c>
      <c r="Z23" s="169">
        <v>0.47430555555555554</v>
      </c>
      <c r="AA23" s="169">
        <v>0.4909722222222222</v>
      </c>
      <c r="AB23" s="169">
        <v>0.50763888888888886</v>
      </c>
      <c r="AC23" s="169">
        <v>0.52430555555555558</v>
      </c>
      <c r="AD23" s="169">
        <v>0.54097222222222219</v>
      </c>
      <c r="AE23" s="169">
        <v>0.55763888888888891</v>
      </c>
      <c r="AF23" s="169">
        <v>0.57430555555555551</v>
      </c>
      <c r="AG23" s="169">
        <v>0.59097222222222223</v>
      </c>
      <c r="AH23" s="169">
        <v>0.60763888888888884</v>
      </c>
      <c r="AI23" s="169">
        <v>0.62430555555555556</v>
      </c>
      <c r="AJ23" s="169">
        <v>0.63263888888888886</v>
      </c>
      <c r="AK23" s="169">
        <v>0.64097222222222228</v>
      </c>
      <c r="AL23" s="169">
        <v>0.64930555555555558</v>
      </c>
      <c r="AM23" s="169">
        <v>0.65763888888888888</v>
      </c>
      <c r="AN23" s="169">
        <v>0.66597222222222219</v>
      </c>
      <c r="AO23" s="169">
        <v>0.6743055555555556</v>
      </c>
      <c r="AP23" s="169">
        <v>0.68263888888888891</v>
      </c>
      <c r="AQ23" s="169">
        <v>0.69097222222222221</v>
      </c>
      <c r="AR23" s="169">
        <v>0.69930555555555551</v>
      </c>
      <c r="AS23" s="169">
        <v>0.70763888888888893</v>
      </c>
      <c r="AT23" s="169">
        <v>0.71597222222222223</v>
      </c>
      <c r="AU23" s="169">
        <v>0.72430555555555554</v>
      </c>
      <c r="AV23" s="169">
        <v>0.73263888888888884</v>
      </c>
      <c r="AW23" s="169">
        <v>0.74097222222222225</v>
      </c>
      <c r="AX23" s="169">
        <v>0.74930555555555556</v>
      </c>
      <c r="AY23" s="169">
        <v>0.75763888888888886</v>
      </c>
      <c r="AZ23" s="169">
        <v>0.76597222222222228</v>
      </c>
      <c r="BA23" s="169">
        <v>0.77430555555555558</v>
      </c>
      <c r="BB23" s="169">
        <v>0.78263888888888888</v>
      </c>
      <c r="BC23" s="169">
        <v>0.7993055555555556</v>
      </c>
      <c r="BD23" s="169">
        <v>0.81597222222222221</v>
      </c>
      <c r="BE23" s="169">
        <v>0.83263888888888893</v>
      </c>
      <c r="BF23" s="169">
        <v>0.84930555555555554</v>
      </c>
      <c r="BG23" s="169">
        <v>0.86597222222222225</v>
      </c>
      <c r="BH23" s="169">
        <v>0.88611111111111118</v>
      </c>
    </row>
    <row r="24" spans="1:63" s="162" customFormat="1" ht="18" customHeight="1" outlineLevel="1" x14ac:dyDescent="0.25">
      <c r="A24" s="157"/>
      <c r="B24" s="170" t="s">
        <v>29</v>
      </c>
      <c r="C24" s="166" t="s">
        <v>9</v>
      </c>
      <c r="D24" s="169">
        <v>0.24166666666666667</v>
      </c>
      <c r="E24" s="169">
        <v>0.25</v>
      </c>
      <c r="F24" s="169">
        <v>0.25833333333333336</v>
      </c>
      <c r="G24" s="169">
        <v>0.26666666666666666</v>
      </c>
      <c r="H24" s="169">
        <v>0.27500000000000002</v>
      </c>
      <c r="I24" s="169">
        <v>0.28333333333333333</v>
      </c>
      <c r="J24" s="169">
        <v>0.29166666666666669</v>
      </c>
      <c r="K24" s="169">
        <v>0.3</v>
      </c>
      <c r="L24" s="169">
        <v>0.30833333333333335</v>
      </c>
      <c r="M24" s="169">
        <v>0.31666666666666665</v>
      </c>
      <c r="N24" s="169">
        <v>0.32500000000000001</v>
      </c>
      <c r="O24" s="169">
        <v>0.33333333333333331</v>
      </c>
      <c r="P24" s="169">
        <v>0.34166666666666667</v>
      </c>
      <c r="Q24" s="169">
        <v>0.35</v>
      </c>
      <c r="R24" s="169">
        <v>0.35833333333333334</v>
      </c>
      <c r="S24" s="169">
        <v>0.36666666666666664</v>
      </c>
      <c r="T24" s="169">
        <v>0.375</v>
      </c>
      <c r="U24" s="169">
        <v>0.39166666666666666</v>
      </c>
      <c r="V24" s="169">
        <v>0.40833333333333333</v>
      </c>
      <c r="W24" s="169">
        <v>0.42499999999999999</v>
      </c>
      <c r="X24" s="169">
        <v>0.44166666666666665</v>
      </c>
      <c r="Y24" s="169">
        <v>0.45833333333333331</v>
      </c>
      <c r="Z24" s="169">
        <v>0.47499999999999998</v>
      </c>
      <c r="AA24" s="169">
        <v>0.49166666666666664</v>
      </c>
      <c r="AB24" s="169">
        <v>0.5083333333333333</v>
      </c>
      <c r="AC24" s="169">
        <v>0.52500000000000002</v>
      </c>
      <c r="AD24" s="169">
        <v>0.54166666666666663</v>
      </c>
      <c r="AE24" s="169">
        <v>0.55833333333333335</v>
      </c>
      <c r="AF24" s="169">
        <v>0.57499999999999996</v>
      </c>
      <c r="AG24" s="169">
        <v>0.59166666666666667</v>
      </c>
      <c r="AH24" s="169">
        <v>0.60833333333333328</v>
      </c>
      <c r="AI24" s="169">
        <v>0.625</v>
      </c>
      <c r="AJ24" s="169">
        <v>0.6333333333333333</v>
      </c>
      <c r="AK24" s="169">
        <v>0.64166666666666672</v>
      </c>
      <c r="AL24" s="169">
        <v>0.65</v>
      </c>
      <c r="AM24" s="169">
        <v>0.65833333333333333</v>
      </c>
      <c r="AN24" s="169">
        <v>0.66666666666666663</v>
      </c>
      <c r="AO24" s="169">
        <v>0.67500000000000004</v>
      </c>
      <c r="AP24" s="169">
        <v>0.68333333333333335</v>
      </c>
      <c r="AQ24" s="169">
        <v>0.69166666666666665</v>
      </c>
      <c r="AR24" s="169">
        <v>0.7</v>
      </c>
      <c r="AS24" s="169">
        <v>0.70833333333333337</v>
      </c>
      <c r="AT24" s="169">
        <v>0.71666666666666667</v>
      </c>
      <c r="AU24" s="169">
        <v>0.72499999999999998</v>
      </c>
      <c r="AV24" s="169">
        <v>0.73333333333333328</v>
      </c>
      <c r="AW24" s="169">
        <v>0.7416666666666667</v>
      </c>
      <c r="AX24" s="169">
        <v>0.75</v>
      </c>
      <c r="AY24" s="169">
        <v>0.7583333333333333</v>
      </c>
      <c r="AZ24" s="169">
        <v>0.76666666666666672</v>
      </c>
      <c r="BA24" s="169">
        <v>0.77500000000000002</v>
      </c>
      <c r="BB24" s="169">
        <v>0.78333333333333333</v>
      </c>
      <c r="BC24" s="169">
        <v>0.8</v>
      </c>
      <c r="BD24" s="169">
        <v>0.81666666666666665</v>
      </c>
      <c r="BE24" s="169">
        <v>0.83333333333333337</v>
      </c>
      <c r="BF24" s="169">
        <v>0.85</v>
      </c>
      <c r="BG24" s="169">
        <v>0.8666666666666667</v>
      </c>
      <c r="BH24" s="169">
        <v>0.88680555555555562</v>
      </c>
    </row>
    <row r="25" spans="1:63" s="162" customFormat="1" ht="18" customHeight="1" x14ac:dyDescent="0.25">
      <c r="A25" s="157"/>
      <c r="B25" s="170" t="s">
        <v>31</v>
      </c>
      <c r="C25" s="166" t="s">
        <v>9</v>
      </c>
      <c r="D25" s="169">
        <v>0.24236111111111111</v>
      </c>
      <c r="E25" s="169">
        <v>0.25069444444444444</v>
      </c>
      <c r="F25" s="169">
        <v>0.2590277777777778</v>
      </c>
      <c r="G25" s="169">
        <v>0.2673611111111111</v>
      </c>
      <c r="H25" s="169">
        <v>0.27569444444444446</v>
      </c>
      <c r="I25" s="169">
        <v>0.28402777777777777</v>
      </c>
      <c r="J25" s="169">
        <v>0.29236111111111113</v>
      </c>
      <c r="K25" s="169">
        <v>0.30069444444444443</v>
      </c>
      <c r="L25" s="169">
        <v>0.30902777777777779</v>
      </c>
      <c r="M25" s="169">
        <v>0.31736111111111109</v>
      </c>
      <c r="N25" s="169">
        <v>0.32569444444444445</v>
      </c>
      <c r="O25" s="169">
        <v>0.33402777777777776</v>
      </c>
      <c r="P25" s="169">
        <v>0.34236111111111112</v>
      </c>
      <c r="Q25" s="169">
        <v>0.35069444444444442</v>
      </c>
      <c r="R25" s="169">
        <v>0.35902777777777778</v>
      </c>
      <c r="S25" s="169">
        <v>0.36736111111111114</v>
      </c>
      <c r="T25" s="169">
        <v>0.37569444444444444</v>
      </c>
      <c r="U25" s="169">
        <v>0.3923611111111111</v>
      </c>
      <c r="V25" s="169">
        <v>0.40902777777777777</v>
      </c>
      <c r="W25" s="169">
        <v>0.42569444444444443</v>
      </c>
      <c r="X25" s="169">
        <v>0.44236111111111109</v>
      </c>
      <c r="Y25" s="169">
        <v>0.45902777777777776</v>
      </c>
      <c r="Z25" s="169">
        <v>0.47569444444444442</v>
      </c>
      <c r="AA25" s="169">
        <v>0.49236111111111114</v>
      </c>
      <c r="AB25" s="169">
        <v>0.50902777777777775</v>
      </c>
      <c r="AC25" s="169">
        <v>0.52569444444444446</v>
      </c>
      <c r="AD25" s="169">
        <v>0.54236111111111107</v>
      </c>
      <c r="AE25" s="169">
        <v>0.55902777777777779</v>
      </c>
      <c r="AF25" s="169">
        <v>0.5756944444444444</v>
      </c>
      <c r="AG25" s="169">
        <v>0.59236111111111112</v>
      </c>
      <c r="AH25" s="169">
        <v>0.60902777777777772</v>
      </c>
      <c r="AI25" s="169">
        <v>0.62569444444444444</v>
      </c>
      <c r="AJ25" s="169">
        <v>0.63402777777777775</v>
      </c>
      <c r="AK25" s="169">
        <v>0.64236111111111116</v>
      </c>
      <c r="AL25" s="169">
        <v>0.65069444444444446</v>
      </c>
      <c r="AM25" s="169">
        <v>0.65902777777777777</v>
      </c>
      <c r="AN25" s="169">
        <v>0.66736111111111107</v>
      </c>
      <c r="AO25" s="169">
        <v>0.67569444444444449</v>
      </c>
      <c r="AP25" s="169">
        <v>0.68402777777777779</v>
      </c>
      <c r="AQ25" s="169">
        <v>0.69236111111111109</v>
      </c>
      <c r="AR25" s="169">
        <v>0.7006944444444444</v>
      </c>
      <c r="AS25" s="169">
        <v>0.70902777777777781</v>
      </c>
      <c r="AT25" s="169">
        <v>0.71736111111111112</v>
      </c>
      <c r="AU25" s="169">
        <v>0.72569444444444442</v>
      </c>
      <c r="AV25" s="169">
        <v>0.73402777777777772</v>
      </c>
      <c r="AW25" s="169">
        <v>0.74236111111111114</v>
      </c>
      <c r="AX25" s="169">
        <v>0.75069444444444444</v>
      </c>
      <c r="AY25" s="169">
        <v>0.75902777777777775</v>
      </c>
      <c r="AZ25" s="169">
        <v>0.76736111111111116</v>
      </c>
      <c r="BA25" s="169">
        <v>0.77569444444444446</v>
      </c>
      <c r="BB25" s="169">
        <v>0.78402777777777777</v>
      </c>
      <c r="BC25" s="169">
        <v>0.80069444444444449</v>
      </c>
      <c r="BD25" s="169">
        <v>0.81736111111111109</v>
      </c>
      <c r="BE25" s="169">
        <v>0.83402777777777781</v>
      </c>
      <c r="BF25" s="169">
        <v>0.85069444444444442</v>
      </c>
      <c r="BG25" s="169">
        <v>0.86736111111111114</v>
      </c>
      <c r="BH25" s="169">
        <v>0.88750000000000007</v>
      </c>
    </row>
    <row r="26" spans="1:63" s="162" customFormat="1" ht="18" customHeight="1" x14ac:dyDescent="0.25">
      <c r="A26" s="157"/>
      <c r="B26" s="170" t="s">
        <v>33</v>
      </c>
      <c r="C26" s="166" t="s">
        <v>9</v>
      </c>
      <c r="D26" s="169">
        <v>0.24305555555555555</v>
      </c>
      <c r="E26" s="169">
        <v>0.25138888888888888</v>
      </c>
      <c r="F26" s="169">
        <v>0.25972222222222224</v>
      </c>
      <c r="G26" s="169">
        <v>0.26805555555555555</v>
      </c>
      <c r="H26" s="169">
        <v>0.27638888888888891</v>
      </c>
      <c r="I26" s="169">
        <v>0.28472222222222221</v>
      </c>
      <c r="J26" s="169">
        <v>0.29305555555555557</v>
      </c>
      <c r="K26" s="169">
        <v>0.30138888888888887</v>
      </c>
      <c r="L26" s="169">
        <v>0.30972222222222223</v>
      </c>
      <c r="M26" s="169">
        <v>0.31805555555555554</v>
      </c>
      <c r="N26" s="169">
        <v>0.3263888888888889</v>
      </c>
      <c r="O26" s="169">
        <v>0.3347222222222222</v>
      </c>
      <c r="P26" s="169">
        <v>0.34305555555555556</v>
      </c>
      <c r="Q26" s="169">
        <v>0.35138888888888886</v>
      </c>
      <c r="R26" s="169">
        <v>0.35972222222222222</v>
      </c>
      <c r="S26" s="169">
        <v>0.36805555555555558</v>
      </c>
      <c r="T26" s="169">
        <v>0.37638888888888888</v>
      </c>
      <c r="U26" s="169">
        <v>0.39305555555555555</v>
      </c>
      <c r="V26" s="169">
        <v>0.40972222222222221</v>
      </c>
      <c r="W26" s="169">
        <v>0.42638888888888887</v>
      </c>
      <c r="X26" s="169">
        <v>0.44305555555555554</v>
      </c>
      <c r="Y26" s="169">
        <v>0.4597222222222222</v>
      </c>
      <c r="Z26" s="169">
        <v>0.47638888888888886</v>
      </c>
      <c r="AA26" s="169">
        <v>0.49305555555555558</v>
      </c>
      <c r="AB26" s="169">
        <v>0.50972222222222219</v>
      </c>
      <c r="AC26" s="169">
        <v>0.52638888888888891</v>
      </c>
      <c r="AD26" s="169">
        <v>0.54305555555555551</v>
      </c>
      <c r="AE26" s="169">
        <v>0.55972222222222223</v>
      </c>
      <c r="AF26" s="169">
        <v>0.57638888888888884</v>
      </c>
      <c r="AG26" s="169">
        <v>0.59305555555555556</v>
      </c>
      <c r="AH26" s="169">
        <v>0.60972222222222228</v>
      </c>
      <c r="AI26" s="169">
        <v>0.62638888888888888</v>
      </c>
      <c r="AJ26" s="169">
        <v>0.63472222222222219</v>
      </c>
      <c r="AK26" s="169">
        <v>0.6430555555555556</v>
      </c>
      <c r="AL26" s="169">
        <v>0.65138888888888891</v>
      </c>
      <c r="AM26" s="169">
        <v>0.65972222222222221</v>
      </c>
      <c r="AN26" s="169">
        <v>0.66805555555555551</v>
      </c>
      <c r="AO26" s="169">
        <v>0.67638888888888893</v>
      </c>
      <c r="AP26" s="169">
        <v>0.68472222222222223</v>
      </c>
      <c r="AQ26" s="169">
        <v>0.69305555555555554</v>
      </c>
      <c r="AR26" s="169">
        <v>0.70138888888888884</v>
      </c>
      <c r="AS26" s="169">
        <v>0.70972222222222225</v>
      </c>
      <c r="AT26" s="169">
        <v>0.71805555555555556</v>
      </c>
      <c r="AU26" s="169">
        <v>0.72638888888888886</v>
      </c>
      <c r="AV26" s="169">
        <v>0.73472222222222228</v>
      </c>
      <c r="AW26" s="169">
        <v>0.74305555555555558</v>
      </c>
      <c r="AX26" s="169">
        <v>0.75138888888888888</v>
      </c>
      <c r="AY26" s="169">
        <v>0.75972222222222219</v>
      </c>
      <c r="AZ26" s="169">
        <v>0.7680555555555556</v>
      </c>
      <c r="BA26" s="169">
        <v>0.77638888888888891</v>
      </c>
      <c r="BB26" s="169">
        <v>0.78472222222222221</v>
      </c>
      <c r="BC26" s="169">
        <v>0.80138888888888893</v>
      </c>
      <c r="BD26" s="169">
        <v>0.81805555555555554</v>
      </c>
      <c r="BE26" s="169">
        <v>0.83472222222222225</v>
      </c>
      <c r="BF26" s="169">
        <v>0.85138888888888886</v>
      </c>
      <c r="BG26" s="169">
        <v>0.86805555555555558</v>
      </c>
      <c r="BH26" s="169">
        <v>0.88819444444444451</v>
      </c>
    </row>
    <row r="27" spans="1:63" s="162" customFormat="1" ht="18" customHeight="1" x14ac:dyDescent="0.25">
      <c r="A27" s="157"/>
      <c r="B27" s="177" t="s">
        <v>104</v>
      </c>
      <c r="C27" s="166" t="s">
        <v>9</v>
      </c>
      <c r="D27" s="169">
        <v>0.24444444444444444</v>
      </c>
      <c r="E27" s="169">
        <v>0.25277777777777777</v>
      </c>
      <c r="F27" s="169">
        <v>0.26111111111111113</v>
      </c>
      <c r="G27" s="169">
        <v>0.26944444444444443</v>
      </c>
      <c r="H27" s="169">
        <v>0.27777777777777779</v>
      </c>
      <c r="I27" s="169">
        <v>0.28611111111111109</v>
      </c>
      <c r="J27" s="169">
        <v>0.29444444444444445</v>
      </c>
      <c r="K27" s="169">
        <v>0.30277777777777776</v>
      </c>
      <c r="L27" s="169">
        <v>0.31111111111111112</v>
      </c>
      <c r="M27" s="169">
        <v>0.31944444444444442</v>
      </c>
      <c r="N27" s="169">
        <v>0.32777777777777778</v>
      </c>
      <c r="O27" s="169">
        <v>0.33611111111111114</v>
      </c>
      <c r="P27" s="169">
        <v>0.34444444444444444</v>
      </c>
      <c r="Q27" s="169">
        <v>0.3527777777777778</v>
      </c>
      <c r="R27" s="169">
        <v>0.3611111111111111</v>
      </c>
      <c r="S27" s="169">
        <v>0.36944444444444446</v>
      </c>
      <c r="T27" s="169">
        <v>0.37777777777777777</v>
      </c>
      <c r="U27" s="169">
        <v>0.39444444444444443</v>
      </c>
      <c r="V27" s="169">
        <v>0.41111111111111109</v>
      </c>
      <c r="W27" s="169">
        <v>0.42777777777777776</v>
      </c>
      <c r="X27" s="169">
        <v>0.44444444444444442</v>
      </c>
      <c r="Y27" s="169">
        <v>0.46111111111111114</v>
      </c>
      <c r="Z27" s="169">
        <v>0.4777777777777778</v>
      </c>
      <c r="AA27" s="169">
        <v>0.49444444444444446</v>
      </c>
      <c r="AB27" s="169">
        <v>0.51111111111111107</v>
      </c>
      <c r="AC27" s="169">
        <v>0.52777777777777779</v>
      </c>
      <c r="AD27" s="169">
        <v>0.5444444444444444</v>
      </c>
      <c r="AE27" s="169">
        <v>0.56111111111111112</v>
      </c>
      <c r="AF27" s="169">
        <v>0.57777777777777772</v>
      </c>
      <c r="AG27" s="169">
        <v>0.59444444444444444</v>
      </c>
      <c r="AH27" s="169">
        <v>0.61111111111111116</v>
      </c>
      <c r="AI27" s="169">
        <v>0.62777777777777777</v>
      </c>
      <c r="AJ27" s="169">
        <v>0.63611111111111107</v>
      </c>
      <c r="AK27" s="169">
        <v>0.64444444444444449</v>
      </c>
      <c r="AL27" s="169">
        <v>0.65277777777777779</v>
      </c>
      <c r="AM27" s="169">
        <v>0.66111111111111109</v>
      </c>
      <c r="AN27" s="169">
        <v>0.6694444444444444</v>
      </c>
      <c r="AO27" s="169">
        <v>0.67777777777777781</v>
      </c>
      <c r="AP27" s="169">
        <v>0.68611111111111112</v>
      </c>
      <c r="AQ27" s="169">
        <v>0.69444444444444442</v>
      </c>
      <c r="AR27" s="169">
        <v>0.70277777777777772</v>
      </c>
      <c r="AS27" s="169">
        <v>0.71111111111111114</v>
      </c>
      <c r="AT27" s="169">
        <v>0.71944444444444444</v>
      </c>
      <c r="AU27" s="169">
        <v>0.72777777777777775</v>
      </c>
      <c r="AV27" s="169">
        <v>0.73611111111111116</v>
      </c>
      <c r="AW27" s="169">
        <v>0.74444444444444446</v>
      </c>
      <c r="AX27" s="169">
        <v>0.75277777777777777</v>
      </c>
      <c r="AY27" s="169">
        <v>0.76111111111111107</v>
      </c>
      <c r="AZ27" s="169">
        <v>0.76944444444444449</v>
      </c>
      <c r="BA27" s="169">
        <v>0.77777777777777779</v>
      </c>
      <c r="BB27" s="169">
        <v>0.78611111111111109</v>
      </c>
      <c r="BC27" s="169">
        <v>0.80277777777777781</v>
      </c>
      <c r="BD27" s="169">
        <v>0.81944444444444442</v>
      </c>
      <c r="BE27" s="169">
        <v>0.83611111111111114</v>
      </c>
      <c r="BF27" s="169">
        <v>0.85277777777777775</v>
      </c>
      <c r="BG27" s="169">
        <v>0.86944444444444446</v>
      </c>
      <c r="BH27" s="169">
        <v>0.88958333333333339</v>
      </c>
    </row>
    <row r="28" spans="1:63" s="162" customFormat="1" ht="18" customHeight="1" x14ac:dyDescent="0.25">
      <c r="A28" s="157"/>
      <c r="B28" s="177" t="s">
        <v>105</v>
      </c>
      <c r="C28" s="166" t="s">
        <v>11</v>
      </c>
      <c r="D28" s="169">
        <v>0.24583333333333332</v>
      </c>
      <c r="E28" s="169">
        <v>0.25416666666666665</v>
      </c>
      <c r="F28" s="169">
        <v>0.26250000000000001</v>
      </c>
      <c r="G28" s="169">
        <v>0.27083333333333331</v>
      </c>
      <c r="H28" s="169">
        <v>0.27916666666666667</v>
      </c>
      <c r="I28" s="169">
        <v>0.28749999999999998</v>
      </c>
      <c r="J28" s="169">
        <v>0.29583333333333334</v>
      </c>
      <c r="K28" s="169">
        <v>0.30416666666666664</v>
      </c>
      <c r="L28" s="169">
        <v>0.3125</v>
      </c>
      <c r="M28" s="169">
        <v>0.32083333333333336</v>
      </c>
      <c r="N28" s="169">
        <v>0.32916666666666666</v>
      </c>
      <c r="O28" s="169">
        <v>0.33750000000000002</v>
      </c>
      <c r="P28" s="169">
        <v>0.34583333333333333</v>
      </c>
      <c r="Q28" s="169">
        <v>0.35416666666666669</v>
      </c>
      <c r="R28" s="169">
        <v>0.36249999999999999</v>
      </c>
      <c r="S28" s="169">
        <v>0.37083333333333335</v>
      </c>
      <c r="T28" s="169">
        <v>0.37916666666666665</v>
      </c>
      <c r="U28" s="169">
        <v>0.39583333333333331</v>
      </c>
      <c r="V28" s="169">
        <v>0.41249999999999998</v>
      </c>
      <c r="W28" s="169">
        <v>0.42916666666666664</v>
      </c>
      <c r="X28" s="169">
        <v>0.44583333333333336</v>
      </c>
      <c r="Y28" s="169">
        <v>0.46250000000000002</v>
      </c>
      <c r="Z28" s="169">
        <v>0.47916666666666669</v>
      </c>
      <c r="AA28" s="169">
        <v>0.49583333333333335</v>
      </c>
      <c r="AB28" s="169">
        <v>0.51249999999999996</v>
      </c>
      <c r="AC28" s="169">
        <v>0.52916666666666667</v>
      </c>
      <c r="AD28" s="169">
        <v>0.54583333333333328</v>
      </c>
      <c r="AE28" s="169">
        <v>0.5625</v>
      </c>
      <c r="AF28" s="169">
        <v>0.57916666666666672</v>
      </c>
      <c r="AG28" s="169">
        <v>0.59583333333333333</v>
      </c>
      <c r="AH28" s="169">
        <v>0.61250000000000004</v>
      </c>
      <c r="AI28" s="169">
        <v>0.62916666666666665</v>
      </c>
      <c r="AJ28" s="169">
        <v>0.63749999999999996</v>
      </c>
      <c r="AK28" s="169">
        <v>0.64583333333333337</v>
      </c>
      <c r="AL28" s="169">
        <v>0.65416666666666667</v>
      </c>
      <c r="AM28" s="169">
        <v>0.66249999999999998</v>
      </c>
      <c r="AN28" s="169">
        <v>0.67083333333333328</v>
      </c>
      <c r="AO28" s="169">
        <v>0.6791666666666667</v>
      </c>
      <c r="AP28" s="169">
        <v>0.6875</v>
      </c>
      <c r="AQ28" s="169">
        <v>0.6958333333333333</v>
      </c>
      <c r="AR28" s="169">
        <v>0.70416666666666672</v>
      </c>
      <c r="AS28" s="169">
        <v>0.71250000000000002</v>
      </c>
      <c r="AT28" s="169">
        <v>0.72083333333333333</v>
      </c>
      <c r="AU28" s="169">
        <v>0.72916666666666663</v>
      </c>
      <c r="AV28" s="169">
        <v>0.73750000000000004</v>
      </c>
      <c r="AW28" s="169">
        <v>0.74583333333333335</v>
      </c>
      <c r="AX28" s="169">
        <v>0.75416666666666665</v>
      </c>
      <c r="AY28" s="169">
        <v>0.76249999999999996</v>
      </c>
      <c r="AZ28" s="169">
        <v>0.77083333333333337</v>
      </c>
      <c r="BA28" s="169">
        <v>0.77916666666666667</v>
      </c>
      <c r="BB28" s="169">
        <v>0.78749999999999998</v>
      </c>
      <c r="BC28" s="169">
        <v>0.8041666666666667</v>
      </c>
      <c r="BD28" s="169">
        <v>0.8208333333333333</v>
      </c>
      <c r="BE28" s="169">
        <v>0.83750000000000002</v>
      </c>
      <c r="BF28" s="169">
        <v>0.85416666666666663</v>
      </c>
      <c r="BG28" s="169">
        <v>0.87083333333333335</v>
      </c>
      <c r="BH28" s="169">
        <v>0.89097222222222228</v>
      </c>
    </row>
    <row r="29" spans="1:63" s="162" customFormat="1" ht="18" customHeight="1" x14ac:dyDescent="0.25">
      <c r="A29" s="157"/>
      <c r="B29" s="163"/>
      <c r="F29" s="178"/>
      <c r="G29" s="178"/>
      <c r="H29" s="178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  <c r="AG29" s="164"/>
      <c r="AH29" s="164"/>
      <c r="AI29" s="164"/>
      <c r="AJ29" s="164"/>
      <c r="AK29" s="164"/>
      <c r="AL29" s="164"/>
      <c r="AM29" s="164"/>
      <c r="AN29" s="164"/>
      <c r="AO29" s="164"/>
      <c r="AP29" s="164"/>
      <c r="AQ29" s="164"/>
      <c r="AR29" s="164"/>
      <c r="AS29" s="164"/>
      <c r="AT29" s="164"/>
      <c r="AU29" s="164"/>
      <c r="AV29" s="164"/>
      <c r="AW29" s="164"/>
      <c r="AX29" s="164"/>
      <c r="AY29" s="164"/>
      <c r="AZ29" s="164"/>
      <c r="BA29" s="164"/>
      <c r="BB29" s="164"/>
      <c r="BC29" s="164"/>
      <c r="BD29" s="164"/>
      <c r="BE29" s="164"/>
      <c r="BF29" s="164"/>
      <c r="BG29" s="164"/>
      <c r="BH29" s="164"/>
      <c r="BI29" s="164"/>
      <c r="BJ29" s="164"/>
      <c r="BK29" s="164"/>
    </row>
    <row r="30" spans="1:63" s="162" customFormat="1" ht="18" customHeight="1" x14ac:dyDescent="0.25">
      <c r="A30" s="157"/>
      <c r="B30" s="168" t="s">
        <v>105</v>
      </c>
      <c r="C30" s="167" t="s">
        <v>9</v>
      </c>
      <c r="D30" s="169">
        <v>0.24722222222222223</v>
      </c>
      <c r="E30" s="169">
        <v>0.25555555555555554</v>
      </c>
      <c r="F30" s="169">
        <v>0.2638888888888889</v>
      </c>
      <c r="G30" s="169">
        <v>0.2722222222222222</v>
      </c>
      <c r="H30" s="169">
        <v>0.28055555555555556</v>
      </c>
      <c r="I30" s="169">
        <v>0.28888888888888886</v>
      </c>
      <c r="J30" s="169">
        <v>0.29722222222222222</v>
      </c>
      <c r="K30" s="169">
        <v>0.30555555555555558</v>
      </c>
      <c r="L30" s="169">
        <v>0.31388888888888888</v>
      </c>
      <c r="M30" s="169">
        <v>0.32222222222222224</v>
      </c>
      <c r="N30" s="169">
        <v>0.33055555555555555</v>
      </c>
      <c r="O30" s="169">
        <v>0.33888888888888891</v>
      </c>
      <c r="P30" s="169">
        <v>0.34722222222222221</v>
      </c>
      <c r="Q30" s="169">
        <v>0.35555555555555557</v>
      </c>
      <c r="R30" s="169">
        <v>0.36388888888888887</v>
      </c>
      <c r="S30" s="169">
        <v>0.37222222222222223</v>
      </c>
      <c r="T30" s="169">
        <v>0.38055555555555554</v>
      </c>
      <c r="U30" s="169">
        <v>0.3972222222222222</v>
      </c>
      <c r="V30" s="169">
        <v>0.41388888888888886</v>
      </c>
      <c r="W30" s="169">
        <v>0.43055555555555558</v>
      </c>
      <c r="X30" s="169">
        <v>0.44722222222222224</v>
      </c>
      <c r="Y30" s="169">
        <v>0.46388888888888891</v>
      </c>
      <c r="Z30" s="169">
        <v>0.48055555555555557</v>
      </c>
      <c r="AA30" s="169">
        <v>0.49722222222222223</v>
      </c>
      <c r="AB30" s="169">
        <v>0.51388888888888884</v>
      </c>
      <c r="AC30" s="169">
        <v>0.53055555555555556</v>
      </c>
      <c r="AD30" s="169">
        <v>0.54722222222222228</v>
      </c>
      <c r="AE30" s="169">
        <v>0.56388888888888888</v>
      </c>
      <c r="AF30" s="169">
        <v>0.5805555555555556</v>
      </c>
      <c r="AG30" s="169">
        <v>0.59722222222222221</v>
      </c>
      <c r="AH30" s="169">
        <v>0.61388888888888893</v>
      </c>
      <c r="AI30" s="169">
        <v>0.63055555555555554</v>
      </c>
      <c r="AJ30" s="169">
        <v>0.63888888888888884</v>
      </c>
      <c r="AK30" s="169">
        <v>0.64722222222222225</v>
      </c>
      <c r="AL30" s="169">
        <v>0.65555555555555556</v>
      </c>
      <c r="AM30" s="169">
        <v>0.66388888888888886</v>
      </c>
      <c r="AN30" s="169">
        <v>0.67222222222222228</v>
      </c>
      <c r="AO30" s="169">
        <v>0.68055555555555558</v>
      </c>
      <c r="AP30" s="169">
        <v>0.68888888888888888</v>
      </c>
      <c r="AQ30" s="169">
        <v>0.69722222222222219</v>
      </c>
      <c r="AR30" s="169">
        <v>0.7055555555555556</v>
      </c>
      <c r="AS30" s="169">
        <v>0.71388888888888891</v>
      </c>
      <c r="AT30" s="169">
        <v>0.72222222222222221</v>
      </c>
      <c r="AU30" s="169">
        <v>0.73055555555555551</v>
      </c>
      <c r="AV30" s="169">
        <v>0.73888888888888893</v>
      </c>
      <c r="AW30" s="169">
        <v>0.74722222222222223</v>
      </c>
      <c r="AX30" s="169">
        <v>0.75555555555555554</v>
      </c>
      <c r="AY30" s="169">
        <v>0.76388888888888884</v>
      </c>
      <c r="AZ30" s="169">
        <v>0.77222222222222225</v>
      </c>
      <c r="BA30" s="169">
        <v>0.78055555555555556</v>
      </c>
      <c r="BB30" s="169">
        <v>0.78888888888888886</v>
      </c>
      <c r="BC30" s="169">
        <v>0.80555555555555558</v>
      </c>
      <c r="BD30" s="169">
        <v>0.82222222222222219</v>
      </c>
      <c r="BE30" s="169">
        <v>0.83888888888888891</v>
      </c>
      <c r="BF30" s="169">
        <v>0.85555555555555551</v>
      </c>
      <c r="BG30" s="169">
        <v>0.87222222222222223</v>
      </c>
      <c r="BH30" s="169">
        <v>0.89236111111111116</v>
      </c>
    </row>
    <row r="31" spans="1:63" s="162" customFormat="1" ht="21.6" customHeight="1" x14ac:dyDescent="0.25">
      <c r="A31" s="157"/>
      <c r="B31" s="179" t="s">
        <v>33</v>
      </c>
      <c r="C31" s="176" t="s">
        <v>9</v>
      </c>
      <c r="D31" s="173">
        <v>0.25069444444444444</v>
      </c>
      <c r="E31" s="173">
        <v>0.2590277777777778</v>
      </c>
      <c r="F31" s="173">
        <v>0.2673611111111111</v>
      </c>
      <c r="G31" s="173">
        <v>0.27569444444444446</v>
      </c>
      <c r="H31" s="173">
        <v>0.28402777777777777</v>
      </c>
      <c r="I31" s="173">
        <v>0.29236111111111113</v>
      </c>
      <c r="J31" s="173">
        <v>0.30069444444444443</v>
      </c>
      <c r="K31" s="173">
        <v>0.30902777777777779</v>
      </c>
      <c r="L31" s="173">
        <v>0.31736111111111109</v>
      </c>
      <c r="M31" s="173">
        <v>0.32569444444444445</v>
      </c>
      <c r="N31" s="173">
        <v>0.33402777777777776</v>
      </c>
      <c r="O31" s="173">
        <v>0.34236111111111112</v>
      </c>
      <c r="P31" s="173">
        <v>0.35069444444444442</v>
      </c>
      <c r="Q31" s="173">
        <v>0.35902777777777778</v>
      </c>
      <c r="R31" s="173">
        <v>0.36736111111111114</v>
      </c>
      <c r="S31" s="173">
        <v>0.37569444444444444</v>
      </c>
      <c r="T31" s="173">
        <v>0.3840277777777778</v>
      </c>
      <c r="U31" s="173">
        <v>0.40069444444444446</v>
      </c>
      <c r="V31" s="173">
        <v>0.41736111111111113</v>
      </c>
      <c r="W31" s="173">
        <v>0.43402777777777779</v>
      </c>
      <c r="X31" s="173">
        <v>0.45069444444444445</v>
      </c>
      <c r="Y31" s="173">
        <v>0.46736111111111112</v>
      </c>
      <c r="Z31" s="173">
        <v>0.48402777777777778</v>
      </c>
      <c r="AA31" s="173">
        <v>0.50069444444444444</v>
      </c>
      <c r="AB31" s="173">
        <v>0.51736111111111116</v>
      </c>
      <c r="AC31" s="173">
        <v>0.53402777777777777</v>
      </c>
      <c r="AD31" s="173">
        <v>0.55069444444444449</v>
      </c>
      <c r="AE31" s="173">
        <v>0.56736111111111109</v>
      </c>
      <c r="AF31" s="173">
        <v>0.58402777777777781</v>
      </c>
      <c r="AG31" s="173">
        <v>0.60069444444444442</v>
      </c>
      <c r="AH31" s="173">
        <v>0.61736111111111114</v>
      </c>
      <c r="AI31" s="173">
        <v>0.63402777777777775</v>
      </c>
      <c r="AJ31" s="173">
        <v>0.64236111111111116</v>
      </c>
      <c r="AK31" s="173">
        <v>0.65069444444444446</v>
      </c>
      <c r="AL31" s="173">
        <v>0.65902777777777777</v>
      </c>
      <c r="AM31" s="173">
        <v>0.66736111111111107</v>
      </c>
      <c r="AN31" s="173">
        <v>0.67569444444444449</v>
      </c>
      <c r="AO31" s="173">
        <v>0.68402777777777779</v>
      </c>
      <c r="AP31" s="173">
        <v>0.69236111111111109</v>
      </c>
      <c r="AQ31" s="173">
        <v>0.7006944444444444</v>
      </c>
      <c r="AR31" s="173">
        <v>0.70902777777777781</v>
      </c>
      <c r="AS31" s="173">
        <v>0.71736111111111112</v>
      </c>
      <c r="AT31" s="173">
        <v>0.72569444444444442</v>
      </c>
      <c r="AU31" s="173">
        <v>0.73402777777777772</v>
      </c>
      <c r="AV31" s="173">
        <v>0.74236111111111114</v>
      </c>
      <c r="AW31" s="173">
        <v>0.75069444444444444</v>
      </c>
      <c r="AX31" s="173">
        <v>0.75902777777777775</v>
      </c>
      <c r="AY31" s="173">
        <v>0.76736111111111116</v>
      </c>
      <c r="AZ31" s="173">
        <v>0.77569444444444446</v>
      </c>
      <c r="BA31" s="173">
        <v>0.78402777777777777</v>
      </c>
      <c r="BB31" s="173">
        <v>0.79236111111111107</v>
      </c>
      <c r="BC31" s="173">
        <v>0.80902777777777779</v>
      </c>
      <c r="BD31" s="173">
        <v>0.8256944444444444</v>
      </c>
      <c r="BE31" s="173">
        <v>0.84236111111111112</v>
      </c>
      <c r="BF31" s="173">
        <v>0.85902777777777772</v>
      </c>
      <c r="BG31" s="173">
        <v>0.87569444444444444</v>
      </c>
      <c r="BH31" s="173">
        <v>0.89583333333333337</v>
      </c>
    </row>
    <row r="32" spans="1:63" s="162" customFormat="1" ht="18" customHeight="1" x14ac:dyDescent="0.25">
      <c r="A32" s="157"/>
      <c r="B32" s="165" t="s">
        <v>31</v>
      </c>
      <c r="C32" s="166" t="s">
        <v>9</v>
      </c>
      <c r="D32" s="169">
        <v>0.25138888888888888</v>
      </c>
      <c r="E32" s="169">
        <v>0.25972222222222224</v>
      </c>
      <c r="F32" s="169">
        <v>0.26805555555555555</v>
      </c>
      <c r="G32" s="169">
        <v>0.27638888888888891</v>
      </c>
      <c r="H32" s="169">
        <v>0.28472222222222221</v>
      </c>
      <c r="I32" s="169">
        <v>0.29305555555555557</v>
      </c>
      <c r="J32" s="169">
        <v>0.30138888888888887</v>
      </c>
      <c r="K32" s="169">
        <v>0.30972222222222223</v>
      </c>
      <c r="L32" s="169">
        <v>0.31805555555555554</v>
      </c>
      <c r="M32" s="169">
        <v>0.3263888888888889</v>
      </c>
      <c r="N32" s="169">
        <v>0.3347222222222222</v>
      </c>
      <c r="O32" s="169">
        <v>0.34305555555555556</v>
      </c>
      <c r="P32" s="169">
        <v>0.35138888888888886</v>
      </c>
      <c r="Q32" s="169">
        <v>0.35972222222222222</v>
      </c>
      <c r="R32" s="169">
        <v>0.36805555555555558</v>
      </c>
      <c r="S32" s="169">
        <v>0.37638888888888888</v>
      </c>
      <c r="T32" s="169">
        <v>0.38472222222222224</v>
      </c>
      <c r="U32" s="169">
        <v>0.40138888888888891</v>
      </c>
      <c r="V32" s="169">
        <v>0.41805555555555557</v>
      </c>
      <c r="W32" s="169">
        <v>0.43472222222222223</v>
      </c>
      <c r="X32" s="169">
        <v>0.4513888888888889</v>
      </c>
      <c r="Y32" s="169">
        <v>0.46805555555555556</v>
      </c>
      <c r="Z32" s="169">
        <v>0.48472222222222222</v>
      </c>
      <c r="AA32" s="169">
        <v>0.50138888888888888</v>
      </c>
      <c r="AB32" s="169">
        <v>0.5180555555555556</v>
      </c>
      <c r="AC32" s="169">
        <v>0.53472222222222221</v>
      </c>
      <c r="AD32" s="169">
        <v>0.55138888888888893</v>
      </c>
      <c r="AE32" s="169">
        <v>0.56805555555555554</v>
      </c>
      <c r="AF32" s="169">
        <v>0.58472222222222225</v>
      </c>
      <c r="AG32" s="169">
        <v>0.60138888888888886</v>
      </c>
      <c r="AH32" s="169">
        <v>0.61805555555555558</v>
      </c>
      <c r="AI32" s="169">
        <v>0.63472222222222219</v>
      </c>
      <c r="AJ32" s="169">
        <v>0.6430555555555556</v>
      </c>
      <c r="AK32" s="169">
        <v>0.65138888888888891</v>
      </c>
      <c r="AL32" s="169">
        <v>0.65972222222222221</v>
      </c>
      <c r="AM32" s="169">
        <v>0.66805555555555551</v>
      </c>
      <c r="AN32" s="169">
        <v>0.67638888888888893</v>
      </c>
      <c r="AO32" s="169">
        <v>0.68472222222222223</v>
      </c>
      <c r="AP32" s="169">
        <v>0.69305555555555554</v>
      </c>
      <c r="AQ32" s="169">
        <v>0.70138888888888884</v>
      </c>
      <c r="AR32" s="169">
        <v>0.70972222222222225</v>
      </c>
      <c r="AS32" s="169">
        <v>0.71805555555555556</v>
      </c>
      <c r="AT32" s="169">
        <v>0.72638888888888886</v>
      </c>
      <c r="AU32" s="169">
        <v>0.73472222222222228</v>
      </c>
      <c r="AV32" s="169">
        <v>0.74305555555555558</v>
      </c>
      <c r="AW32" s="169">
        <v>0.75138888888888888</v>
      </c>
      <c r="AX32" s="169">
        <v>0.75972222222222219</v>
      </c>
      <c r="AY32" s="169">
        <v>0.7680555555555556</v>
      </c>
      <c r="AZ32" s="169">
        <v>0.77638888888888891</v>
      </c>
      <c r="BA32" s="169">
        <v>0.78472222222222221</v>
      </c>
      <c r="BB32" s="169">
        <v>0.79305555555555551</v>
      </c>
      <c r="BC32" s="169">
        <v>0.80972222222222223</v>
      </c>
      <c r="BD32" s="169">
        <v>0.82638888888888884</v>
      </c>
      <c r="BE32" s="169">
        <v>0.84305555555555556</v>
      </c>
      <c r="BF32" s="169">
        <v>0.85972222222222228</v>
      </c>
      <c r="BG32" s="169">
        <v>0.87638888888888888</v>
      </c>
      <c r="BH32" s="169">
        <v>0.89652777777777781</v>
      </c>
    </row>
    <row r="33" spans="1:60" s="157" customFormat="1" ht="18" customHeight="1" x14ac:dyDescent="0.25">
      <c r="A33" s="149"/>
      <c r="B33" s="165" t="s">
        <v>29</v>
      </c>
      <c r="C33" s="166" t="s">
        <v>9</v>
      </c>
      <c r="D33" s="169">
        <v>0.25208333333333333</v>
      </c>
      <c r="E33" s="169">
        <v>0.26041666666666669</v>
      </c>
      <c r="F33" s="169">
        <v>0.26874999999999999</v>
      </c>
      <c r="G33" s="169">
        <v>0.27708333333333335</v>
      </c>
      <c r="H33" s="169">
        <v>0.28541666666666665</v>
      </c>
      <c r="I33" s="169">
        <v>0.29375000000000001</v>
      </c>
      <c r="J33" s="169">
        <v>0.30208333333333331</v>
      </c>
      <c r="K33" s="169">
        <v>0.31041666666666667</v>
      </c>
      <c r="L33" s="169">
        <v>0.31874999999999998</v>
      </c>
      <c r="M33" s="169">
        <v>0.32708333333333334</v>
      </c>
      <c r="N33" s="169">
        <v>0.33541666666666664</v>
      </c>
      <c r="O33" s="169">
        <v>0.34375</v>
      </c>
      <c r="P33" s="169">
        <v>0.35208333333333336</v>
      </c>
      <c r="Q33" s="169">
        <v>0.36041666666666666</v>
      </c>
      <c r="R33" s="169">
        <v>0.36875000000000002</v>
      </c>
      <c r="S33" s="169">
        <v>0.37708333333333333</v>
      </c>
      <c r="T33" s="169">
        <v>0.38541666666666669</v>
      </c>
      <c r="U33" s="169">
        <v>0.40208333333333335</v>
      </c>
      <c r="V33" s="169">
        <v>0.41875000000000001</v>
      </c>
      <c r="W33" s="169">
        <v>0.43541666666666667</v>
      </c>
      <c r="X33" s="169">
        <v>0.45208333333333334</v>
      </c>
      <c r="Y33" s="169">
        <v>0.46875</v>
      </c>
      <c r="Z33" s="169">
        <v>0.48541666666666666</v>
      </c>
      <c r="AA33" s="169">
        <v>0.50208333333333333</v>
      </c>
      <c r="AB33" s="169">
        <v>0.51875000000000004</v>
      </c>
      <c r="AC33" s="169">
        <v>0.53541666666666665</v>
      </c>
      <c r="AD33" s="169">
        <v>0.55208333333333337</v>
      </c>
      <c r="AE33" s="169">
        <v>0.56874999999999998</v>
      </c>
      <c r="AF33" s="169">
        <v>0.5854166666666667</v>
      </c>
      <c r="AG33" s="169">
        <v>0.6020833333333333</v>
      </c>
      <c r="AH33" s="169">
        <v>0.61875000000000002</v>
      </c>
      <c r="AI33" s="169">
        <v>0.63541666666666663</v>
      </c>
      <c r="AJ33" s="169">
        <v>0.64375000000000004</v>
      </c>
      <c r="AK33" s="169">
        <v>0.65208333333333335</v>
      </c>
      <c r="AL33" s="169">
        <v>0.66041666666666665</v>
      </c>
      <c r="AM33" s="169">
        <v>0.66874999999999996</v>
      </c>
      <c r="AN33" s="169">
        <v>0.67708333333333337</v>
      </c>
      <c r="AO33" s="169">
        <v>0.68541666666666667</v>
      </c>
      <c r="AP33" s="169">
        <v>0.69374999999999998</v>
      </c>
      <c r="AQ33" s="169">
        <v>0.70208333333333328</v>
      </c>
      <c r="AR33" s="169">
        <v>0.7104166666666667</v>
      </c>
      <c r="AS33" s="169">
        <v>0.71875</v>
      </c>
      <c r="AT33" s="169">
        <v>0.7270833333333333</v>
      </c>
      <c r="AU33" s="169">
        <v>0.73541666666666672</v>
      </c>
      <c r="AV33" s="169">
        <v>0.74375000000000002</v>
      </c>
      <c r="AW33" s="169">
        <v>0.75208333333333333</v>
      </c>
      <c r="AX33" s="169">
        <v>0.76041666666666663</v>
      </c>
      <c r="AY33" s="169">
        <v>0.76875000000000004</v>
      </c>
      <c r="AZ33" s="169">
        <v>0.77708333333333335</v>
      </c>
      <c r="BA33" s="169">
        <v>0.78541666666666665</v>
      </c>
      <c r="BB33" s="169">
        <v>0.79374999999999996</v>
      </c>
      <c r="BC33" s="169">
        <v>0.81041666666666667</v>
      </c>
      <c r="BD33" s="169">
        <v>0.82708333333333328</v>
      </c>
      <c r="BE33" s="169">
        <v>0.84375</v>
      </c>
      <c r="BF33" s="169">
        <v>0.86041666666666672</v>
      </c>
      <c r="BG33" s="169">
        <v>0.87708333333333333</v>
      </c>
      <c r="BH33" s="169">
        <v>0.89722222222222225</v>
      </c>
    </row>
    <row r="34" spans="1:60" s="174" customFormat="1" ht="18" customHeight="1" x14ac:dyDescent="0.2">
      <c r="A34" s="193"/>
      <c r="B34" s="165" t="s">
        <v>27</v>
      </c>
      <c r="C34" s="166" t="s">
        <v>9</v>
      </c>
      <c r="D34" s="169">
        <v>0.25277777777777777</v>
      </c>
      <c r="E34" s="169">
        <v>0.26111111111111113</v>
      </c>
      <c r="F34" s="169">
        <v>0.26944444444444443</v>
      </c>
      <c r="G34" s="169">
        <v>0.27777777777777779</v>
      </c>
      <c r="H34" s="169">
        <v>0.28611111111111109</v>
      </c>
      <c r="I34" s="169">
        <v>0.29444444444444445</v>
      </c>
      <c r="J34" s="169">
        <v>0.30277777777777776</v>
      </c>
      <c r="K34" s="169">
        <v>0.31111111111111112</v>
      </c>
      <c r="L34" s="169">
        <v>0.31944444444444442</v>
      </c>
      <c r="M34" s="169">
        <v>0.32777777777777778</v>
      </c>
      <c r="N34" s="169">
        <v>0.33611111111111114</v>
      </c>
      <c r="O34" s="169">
        <v>0.34444444444444444</v>
      </c>
      <c r="P34" s="169">
        <v>0.3527777777777778</v>
      </c>
      <c r="Q34" s="169">
        <v>0.3611111111111111</v>
      </c>
      <c r="R34" s="169">
        <v>0.36944444444444446</v>
      </c>
      <c r="S34" s="169">
        <v>0.37777777777777777</v>
      </c>
      <c r="T34" s="169">
        <v>0.38611111111111113</v>
      </c>
      <c r="U34" s="169">
        <v>0.40277777777777779</v>
      </c>
      <c r="V34" s="169">
        <v>0.41944444444444445</v>
      </c>
      <c r="W34" s="169">
        <v>0.43611111111111112</v>
      </c>
      <c r="X34" s="169">
        <v>0.45277777777777778</v>
      </c>
      <c r="Y34" s="169">
        <v>0.46944444444444444</v>
      </c>
      <c r="Z34" s="169">
        <v>0.4861111111111111</v>
      </c>
      <c r="AA34" s="169">
        <v>0.50277777777777777</v>
      </c>
      <c r="AB34" s="169">
        <v>0.51944444444444449</v>
      </c>
      <c r="AC34" s="169">
        <v>0.53611111111111109</v>
      </c>
      <c r="AD34" s="169">
        <v>0.55277777777777781</v>
      </c>
      <c r="AE34" s="169">
        <v>0.56944444444444442</v>
      </c>
      <c r="AF34" s="169">
        <v>0.58611111111111114</v>
      </c>
      <c r="AG34" s="169">
        <v>0.60277777777777775</v>
      </c>
      <c r="AH34" s="169">
        <v>0.61944444444444446</v>
      </c>
      <c r="AI34" s="169">
        <v>0.63611111111111107</v>
      </c>
      <c r="AJ34" s="169">
        <v>0.64444444444444449</v>
      </c>
      <c r="AK34" s="169">
        <v>0.65277777777777779</v>
      </c>
      <c r="AL34" s="169">
        <v>0.66111111111111109</v>
      </c>
      <c r="AM34" s="169">
        <v>0.6694444444444444</v>
      </c>
      <c r="AN34" s="169">
        <v>0.67777777777777781</v>
      </c>
      <c r="AO34" s="169">
        <v>0.68611111111111112</v>
      </c>
      <c r="AP34" s="169">
        <v>0.69444444444444442</v>
      </c>
      <c r="AQ34" s="169">
        <v>0.70277777777777772</v>
      </c>
      <c r="AR34" s="169">
        <v>0.71111111111111114</v>
      </c>
      <c r="AS34" s="169">
        <v>0.71944444444444444</v>
      </c>
      <c r="AT34" s="169">
        <v>0.72777777777777775</v>
      </c>
      <c r="AU34" s="169">
        <v>0.73611111111111116</v>
      </c>
      <c r="AV34" s="169">
        <v>0.74444444444444446</v>
      </c>
      <c r="AW34" s="169">
        <v>0.75277777777777777</v>
      </c>
      <c r="AX34" s="169">
        <v>0.76111111111111107</v>
      </c>
      <c r="AY34" s="169">
        <v>0.76944444444444449</v>
      </c>
      <c r="AZ34" s="169">
        <v>0.77777777777777779</v>
      </c>
      <c r="BA34" s="169">
        <v>0.78611111111111109</v>
      </c>
      <c r="BB34" s="169">
        <v>0.7944444444444444</v>
      </c>
      <c r="BC34" s="169">
        <v>0.81111111111111112</v>
      </c>
      <c r="BD34" s="169">
        <v>0.82777777777777772</v>
      </c>
      <c r="BE34" s="169">
        <v>0.84444444444444444</v>
      </c>
      <c r="BF34" s="169">
        <v>0.86111111111111116</v>
      </c>
      <c r="BG34" s="169">
        <v>0.87777777777777777</v>
      </c>
      <c r="BH34" s="169">
        <v>0.8979166666666667</v>
      </c>
    </row>
    <row r="35" spans="1:60" s="162" customFormat="1" ht="18" customHeight="1" x14ac:dyDescent="0.25">
      <c r="A35" s="157"/>
      <c r="B35" s="165" t="s">
        <v>25</v>
      </c>
      <c r="C35" s="166" t="s">
        <v>9</v>
      </c>
      <c r="D35" s="169">
        <v>0.25416666666666665</v>
      </c>
      <c r="E35" s="169">
        <v>0.26250000000000001</v>
      </c>
      <c r="F35" s="169">
        <v>0.27083333333333331</v>
      </c>
      <c r="G35" s="169">
        <v>0.27916666666666667</v>
      </c>
      <c r="H35" s="169">
        <v>0.28749999999999998</v>
      </c>
      <c r="I35" s="169">
        <v>0.29583333333333334</v>
      </c>
      <c r="J35" s="169">
        <v>0.30416666666666664</v>
      </c>
      <c r="K35" s="169">
        <v>0.3125</v>
      </c>
      <c r="L35" s="169">
        <v>0.32083333333333336</v>
      </c>
      <c r="M35" s="169">
        <v>0.32916666666666666</v>
      </c>
      <c r="N35" s="169">
        <v>0.33750000000000002</v>
      </c>
      <c r="O35" s="169">
        <v>0.34583333333333333</v>
      </c>
      <c r="P35" s="169">
        <v>0.35416666666666669</v>
      </c>
      <c r="Q35" s="169">
        <v>0.36249999999999999</v>
      </c>
      <c r="R35" s="169">
        <v>0.37083333333333335</v>
      </c>
      <c r="S35" s="169">
        <v>0.37916666666666665</v>
      </c>
      <c r="T35" s="169">
        <v>0.38750000000000001</v>
      </c>
      <c r="U35" s="169">
        <v>0.40416666666666667</v>
      </c>
      <c r="V35" s="169">
        <v>0.42083333333333334</v>
      </c>
      <c r="W35" s="169">
        <v>0.4375</v>
      </c>
      <c r="X35" s="169">
        <v>0.45416666666666666</v>
      </c>
      <c r="Y35" s="169">
        <v>0.47083333333333333</v>
      </c>
      <c r="Z35" s="169">
        <v>0.48749999999999999</v>
      </c>
      <c r="AA35" s="169">
        <v>0.50416666666666665</v>
      </c>
      <c r="AB35" s="169">
        <v>0.52083333333333337</v>
      </c>
      <c r="AC35" s="169">
        <v>0.53749999999999998</v>
      </c>
      <c r="AD35" s="169">
        <v>0.5541666666666667</v>
      </c>
      <c r="AE35" s="169">
        <v>0.5708333333333333</v>
      </c>
      <c r="AF35" s="169">
        <v>0.58750000000000002</v>
      </c>
      <c r="AG35" s="169">
        <v>0.60416666666666663</v>
      </c>
      <c r="AH35" s="169">
        <v>0.62083333333333335</v>
      </c>
      <c r="AI35" s="169">
        <v>0.63749999999999996</v>
      </c>
      <c r="AJ35" s="169">
        <v>0.64583333333333337</v>
      </c>
      <c r="AK35" s="169">
        <v>0.65416666666666667</v>
      </c>
      <c r="AL35" s="169">
        <v>0.66249999999999998</v>
      </c>
      <c r="AM35" s="169">
        <v>0.67083333333333328</v>
      </c>
      <c r="AN35" s="169">
        <v>0.6791666666666667</v>
      </c>
      <c r="AO35" s="169">
        <v>0.6875</v>
      </c>
      <c r="AP35" s="169">
        <v>0.6958333333333333</v>
      </c>
      <c r="AQ35" s="169">
        <v>0.70416666666666672</v>
      </c>
      <c r="AR35" s="169">
        <v>0.71250000000000002</v>
      </c>
      <c r="AS35" s="169">
        <v>0.72083333333333333</v>
      </c>
      <c r="AT35" s="169">
        <v>0.72916666666666663</v>
      </c>
      <c r="AU35" s="169">
        <v>0.73750000000000004</v>
      </c>
      <c r="AV35" s="169">
        <v>0.74583333333333335</v>
      </c>
      <c r="AW35" s="169">
        <v>0.75416666666666665</v>
      </c>
      <c r="AX35" s="169">
        <v>0.76249999999999996</v>
      </c>
      <c r="AY35" s="169">
        <v>0.77083333333333337</v>
      </c>
      <c r="AZ35" s="169">
        <v>0.77916666666666667</v>
      </c>
      <c r="BA35" s="169">
        <v>0.78749999999999998</v>
      </c>
      <c r="BB35" s="169">
        <v>0.79583333333333328</v>
      </c>
      <c r="BC35" s="169">
        <v>0.8125</v>
      </c>
      <c r="BD35" s="169">
        <v>0.82916666666666672</v>
      </c>
      <c r="BE35" s="169">
        <v>0.84583333333333333</v>
      </c>
      <c r="BF35" s="169">
        <v>0.86250000000000004</v>
      </c>
      <c r="BG35" s="169">
        <v>0.87916666666666665</v>
      </c>
      <c r="BH35" s="169">
        <v>0.89930555555555558</v>
      </c>
    </row>
    <row r="36" spans="1:60" s="162" customFormat="1" ht="18" customHeight="1" x14ac:dyDescent="0.25">
      <c r="A36" s="157"/>
      <c r="B36" s="165" t="s">
        <v>23</v>
      </c>
      <c r="C36" s="166" t="s">
        <v>9</v>
      </c>
      <c r="D36" s="169">
        <v>0.25486111111111109</v>
      </c>
      <c r="E36" s="169">
        <v>0.26319444444444445</v>
      </c>
      <c r="F36" s="169">
        <v>0.27152777777777776</v>
      </c>
      <c r="G36" s="169">
        <v>0.27986111111111112</v>
      </c>
      <c r="H36" s="169">
        <v>0.28819444444444442</v>
      </c>
      <c r="I36" s="169">
        <v>0.29652777777777778</v>
      </c>
      <c r="J36" s="169">
        <v>0.30486111111111114</v>
      </c>
      <c r="K36" s="169">
        <v>0.31319444444444444</v>
      </c>
      <c r="L36" s="169">
        <v>0.3215277777777778</v>
      </c>
      <c r="M36" s="169">
        <v>0.3298611111111111</v>
      </c>
      <c r="N36" s="169">
        <v>0.33819444444444446</v>
      </c>
      <c r="O36" s="169">
        <v>0.34652777777777777</v>
      </c>
      <c r="P36" s="169">
        <v>0.35486111111111113</v>
      </c>
      <c r="Q36" s="169">
        <v>0.36319444444444443</v>
      </c>
      <c r="R36" s="169">
        <v>0.37152777777777779</v>
      </c>
      <c r="S36" s="169">
        <v>0.37986111111111109</v>
      </c>
      <c r="T36" s="169">
        <v>0.38819444444444445</v>
      </c>
      <c r="U36" s="169">
        <v>0.40486111111111112</v>
      </c>
      <c r="V36" s="169">
        <v>0.42152777777777778</v>
      </c>
      <c r="W36" s="169">
        <v>0.43819444444444444</v>
      </c>
      <c r="X36" s="169">
        <v>0.4548611111111111</v>
      </c>
      <c r="Y36" s="169">
        <v>0.47152777777777777</v>
      </c>
      <c r="Z36" s="169">
        <v>0.48819444444444443</v>
      </c>
      <c r="AA36" s="169">
        <v>0.50486111111111109</v>
      </c>
      <c r="AB36" s="169">
        <v>0.52152777777777781</v>
      </c>
      <c r="AC36" s="169">
        <v>0.53819444444444442</v>
      </c>
      <c r="AD36" s="169">
        <v>0.55486111111111114</v>
      </c>
      <c r="AE36" s="169">
        <v>0.57152777777777775</v>
      </c>
      <c r="AF36" s="169">
        <v>0.58819444444444446</v>
      </c>
      <c r="AG36" s="169">
        <v>0.60486111111111107</v>
      </c>
      <c r="AH36" s="169">
        <v>0.62152777777777779</v>
      </c>
      <c r="AI36" s="169">
        <v>0.6381944444444444</v>
      </c>
      <c r="AJ36" s="169">
        <v>0.64652777777777781</v>
      </c>
      <c r="AK36" s="169">
        <v>0.65486111111111112</v>
      </c>
      <c r="AL36" s="169">
        <v>0.66319444444444442</v>
      </c>
      <c r="AM36" s="169">
        <v>0.67152777777777772</v>
      </c>
      <c r="AN36" s="169">
        <v>0.67986111111111114</v>
      </c>
      <c r="AO36" s="169">
        <v>0.68819444444444444</v>
      </c>
      <c r="AP36" s="169">
        <v>0.69652777777777775</v>
      </c>
      <c r="AQ36" s="169">
        <v>0.70486111111111116</v>
      </c>
      <c r="AR36" s="169">
        <v>0.71319444444444446</v>
      </c>
      <c r="AS36" s="169">
        <v>0.72152777777777777</v>
      </c>
      <c r="AT36" s="169">
        <v>0.72986111111111107</v>
      </c>
      <c r="AU36" s="169">
        <v>0.73819444444444449</v>
      </c>
      <c r="AV36" s="169">
        <v>0.74652777777777779</v>
      </c>
      <c r="AW36" s="169">
        <v>0.75486111111111109</v>
      </c>
      <c r="AX36" s="169">
        <v>0.7631944444444444</v>
      </c>
      <c r="AY36" s="169">
        <v>0.77152777777777781</v>
      </c>
      <c r="AZ36" s="169">
        <v>0.77986111111111112</v>
      </c>
      <c r="BA36" s="169">
        <v>0.78819444444444442</v>
      </c>
      <c r="BB36" s="169">
        <v>0.79652777777777772</v>
      </c>
      <c r="BC36" s="169">
        <v>0.81319444444444444</v>
      </c>
      <c r="BD36" s="169">
        <v>0.82986111111111116</v>
      </c>
      <c r="BE36" s="169">
        <v>0.84652777777777777</v>
      </c>
      <c r="BF36" s="169">
        <v>0.86319444444444449</v>
      </c>
      <c r="BG36" s="169">
        <v>0.87986111111111109</v>
      </c>
      <c r="BH36" s="169">
        <v>0.9</v>
      </c>
    </row>
    <row r="37" spans="1:60" s="162" customFormat="1" ht="18" customHeight="1" x14ac:dyDescent="0.25">
      <c r="A37" s="157"/>
      <c r="B37" s="165" t="s">
        <v>21</v>
      </c>
      <c r="C37" s="166" t="s">
        <v>9</v>
      </c>
      <c r="D37" s="169">
        <v>0.25555555555555554</v>
      </c>
      <c r="E37" s="169">
        <v>0.2638888888888889</v>
      </c>
      <c r="F37" s="169">
        <v>0.2722222222222222</v>
      </c>
      <c r="G37" s="169">
        <v>0.28055555555555556</v>
      </c>
      <c r="H37" s="169">
        <v>0.28888888888888886</v>
      </c>
      <c r="I37" s="169">
        <v>0.29722222222222222</v>
      </c>
      <c r="J37" s="169">
        <v>0.30555555555555558</v>
      </c>
      <c r="K37" s="169">
        <v>0.31388888888888888</v>
      </c>
      <c r="L37" s="169">
        <v>0.32222222222222224</v>
      </c>
      <c r="M37" s="169">
        <v>0.33055555555555555</v>
      </c>
      <c r="N37" s="169">
        <v>0.33888888888888891</v>
      </c>
      <c r="O37" s="169">
        <v>0.34722222222222221</v>
      </c>
      <c r="P37" s="169">
        <v>0.35555555555555557</v>
      </c>
      <c r="Q37" s="169">
        <v>0.36388888888888887</v>
      </c>
      <c r="R37" s="169">
        <v>0.37222222222222223</v>
      </c>
      <c r="S37" s="169">
        <v>0.38055555555555554</v>
      </c>
      <c r="T37" s="169">
        <v>0.3888888888888889</v>
      </c>
      <c r="U37" s="169">
        <v>0.40555555555555556</v>
      </c>
      <c r="V37" s="169">
        <v>0.42222222222222222</v>
      </c>
      <c r="W37" s="169">
        <v>0.43888888888888888</v>
      </c>
      <c r="X37" s="169">
        <v>0.45555555555555555</v>
      </c>
      <c r="Y37" s="169">
        <v>0.47222222222222221</v>
      </c>
      <c r="Z37" s="169">
        <v>0.48888888888888887</v>
      </c>
      <c r="AA37" s="169">
        <v>0.50555555555555554</v>
      </c>
      <c r="AB37" s="169">
        <v>0.52222222222222225</v>
      </c>
      <c r="AC37" s="169">
        <v>0.53888888888888886</v>
      </c>
      <c r="AD37" s="169">
        <v>0.55555555555555558</v>
      </c>
      <c r="AE37" s="169">
        <v>0.57222222222222219</v>
      </c>
      <c r="AF37" s="169">
        <v>0.58888888888888891</v>
      </c>
      <c r="AG37" s="169">
        <v>0.60555555555555551</v>
      </c>
      <c r="AH37" s="169">
        <v>0.62222222222222223</v>
      </c>
      <c r="AI37" s="169">
        <v>0.63888888888888884</v>
      </c>
      <c r="AJ37" s="169">
        <v>0.64722222222222225</v>
      </c>
      <c r="AK37" s="169">
        <v>0.65555555555555556</v>
      </c>
      <c r="AL37" s="169">
        <v>0.66388888888888886</v>
      </c>
      <c r="AM37" s="169">
        <v>0.67222222222222228</v>
      </c>
      <c r="AN37" s="169">
        <v>0.68055555555555558</v>
      </c>
      <c r="AO37" s="169">
        <v>0.68888888888888888</v>
      </c>
      <c r="AP37" s="169">
        <v>0.69722222222222219</v>
      </c>
      <c r="AQ37" s="169">
        <v>0.7055555555555556</v>
      </c>
      <c r="AR37" s="169">
        <v>0.71388888888888891</v>
      </c>
      <c r="AS37" s="169">
        <v>0.72222222222222221</v>
      </c>
      <c r="AT37" s="169">
        <v>0.73055555555555551</v>
      </c>
      <c r="AU37" s="169">
        <v>0.73888888888888893</v>
      </c>
      <c r="AV37" s="169">
        <v>0.74722222222222223</v>
      </c>
      <c r="AW37" s="169">
        <v>0.75555555555555554</v>
      </c>
      <c r="AX37" s="169">
        <v>0.76388888888888884</v>
      </c>
      <c r="AY37" s="169">
        <v>0.77222222222222225</v>
      </c>
      <c r="AZ37" s="169">
        <v>0.78055555555555556</v>
      </c>
      <c r="BA37" s="169">
        <v>0.78888888888888886</v>
      </c>
      <c r="BB37" s="169">
        <v>0.79722222222222228</v>
      </c>
      <c r="BC37" s="169">
        <v>0.81388888888888888</v>
      </c>
      <c r="BD37" s="169">
        <v>0.8305555555555556</v>
      </c>
      <c r="BE37" s="169">
        <v>0.84722222222222221</v>
      </c>
      <c r="BF37" s="169">
        <v>0.86388888888888893</v>
      </c>
      <c r="BG37" s="169">
        <v>0.88055555555555554</v>
      </c>
      <c r="BH37" s="169">
        <v>0.90069444444444446</v>
      </c>
    </row>
    <row r="38" spans="1:60" s="162" customFormat="1" ht="18" customHeight="1" x14ac:dyDescent="0.25">
      <c r="A38" s="157"/>
      <c r="B38" s="165" t="s">
        <v>19</v>
      </c>
      <c r="C38" s="166" t="s">
        <v>9</v>
      </c>
      <c r="D38" s="169">
        <v>0.25694444444444442</v>
      </c>
      <c r="E38" s="169">
        <v>0.26527777777777778</v>
      </c>
      <c r="F38" s="169">
        <v>0.27361111111111114</v>
      </c>
      <c r="G38" s="169">
        <v>0.28194444444444444</v>
      </c>
      <c r="H38" s="169">
        <v>0.2902777777777778</v>
      </c>
      <c r="I38" s="169">
        <v>0.2986111111111111</v>
      </c>
      <c r="J38" s="169">
        <v>0.30694444444444446</v>
      </c>
      <c r="K38" s="169">
        <v>0.31527777777777777</v>
      </c>
      <c r="L38" s="169">
        <v>0.32361111111111113</v>
      </c>
      <c r="M38" s="169">
        <v>0.33194444444444443</v>
      </c>
      <c r="N38" s="169">
        <v>0.34027777777777779</v>
      </c>
      <c r="O38" s="169">
        <v>0.34861111111111109</v>
      </c>
      <c r="P38" s="169">
        <v>0.35694444444444445</v>
      </c>
      <c r="Q38" s="169">
        <v>0.36527777777777776</v>
      </c>
      <c r="R38" s="169">
        <v>0.37361111111111112</v>
      </c>
      <c r="S38" s="169">
        <v>0.38194444444444442</v>
      </c>
      <c r="T38" s="169">
        <v>0.39027777777777778</v>
      </c>
      <c r="U38" s="169">
        <v>0.40694444444444444</v>
      </c>
      <c r="V38" s="169">
        <v>0.4236111111111111</v>
      </c>
      <c r="W38" s="169">
        <v>0.44027777777777777</v>
      </c>
      <c r="X38" s="169">
        <v>0.45694444444444443</v>
      </c>
      <c r="Y38" s="169">
        <v>0.47361111111111109</v>
      </c>
      <c r="Z38" s="169">
        <v>0.49027777777777776</v>
      </c>
      <c r="AA38" s="169">
        <v>0.50694444444444442</v>
      </c>
      <c r="AB38" s="169">
        <v>0.52361111111111114</v>
      </c>
      <c r="AC38" s="169">
        <v>0.54027777777777775</v>
      </c>
      <c r="AD38" s="169">
        <v>0.55694444444444446</v>
      </c>
      <c r="AE38" s="169">
        <v>0.57361111111111107</v>
      </c>
      <c r="AF38" s="169">
        <v>0.59027777777777779</v>
      </c>
      <c r="AG38" s="169">
        <v>0.6069444444444444</v>
      </c>
      <c r="AH38" s="169">
        <v>0.62361111111111112</v>
      </c>
      <c r="AI38" s="169">
        <v>0.64027777777777772</v>
      </c>
      <c r="AJ38" s="169">
        <v>0.64861111111111114</v>
      </c>
      <c r="AK38" s="169">
        <v>0.65694444444444444</v>
      </c>
      <c r="AL38" s="169">
        <v>0.66527777777777775</v>
      </c>
      <c r="AM38" s="169">
        <v>0.67361111111111116</v>
      </c>
      <c r="AN38" s="169">
        <v>0.68194444444444446</v>
      </c>
      <c r="AO38" s="169">
        <v>0.69027777777777777</v>
      </c>
      <c r="AP38" s="169">
        <v>0.69861111111111107</v>
      </c>
      <c r="AQ38" s="169">
        <v>0.70694444444444449</v>
      </c>
      <c r="AR38" s="169">
        <v>0.71527777777777779</v>
      </c>
      <c r="AS38" s="169">
        <v>0.72361111111111109</v>
      </c>
      <c r="AT38" s="169">
        <v>0.7319444444444444</v>
      </c>
      <c r="AU38" s="169">
        <v>0.74027777777777781</v>
      </c>
      <c r="AV38" s="169">
        <v>0.74861111111111112</v>
      </c>
      <c r="AW38" s="169">
        <v>0.75694444444444442</v>
      </c>
      <c r="AX38" s="169">
        <v>0.76527777777777772</v>
      </c>
      <c r="AY38" s="169">
        <v>0.77361111111111114</v>
      </c>
      <c r="AZ38" s="169">
        <v>0.78194444444444444</v>
      </c>
      <c r="BA38" s="169">
        <v>0.79027777777777775</v>
      </c>
      <c r="BB38" s="169">
        <v>0.79861111111111116</v>
      </c>
      <c r="BC38" s="169">
        <v>0.81527777777777777</v>
      </c>
      <c r="BD38" s="169">
        <v>0.83194444444444449</v>
      </c>
      <c r="BE38" s="169">
        <v>0.84861111111111109</v>
      </c>
      <c r="BF38" s="169">
        <v>0.86527777777777781</v>
      </c>
      <c r="BG38" s="169">
        <v>0.88194444444444442</v>
      </c>
      <c r="BH38" s="169">
        <v>0.90208333333333335</v>
      </c>
    </row>
    <row r="39" spans="1:60" s="162" customFormat="1" ht="18" customHeight="1" x14ac:dyDescent="0.25">
      <c r="A39" s="157"/>
      <c r="B39" s="165" t="s">
        <v>17</v>
      </c>
      <c r="C39" s="166" t="s">
        <v>9</v>
      </c>
      <c r="D39" s="169">
        <v>0.25763888888888886</v>
      </c>
      <c r="E39" s="169">
        <v>0.26597222222222222</v>
      </c>
      <c r="F39" s="169">
        <v>0.27430555555555558</v>
      </c>
      <c r="G39" s="169">
        <v>0.28263888888888888</v>
      </c>
      <c r="H39" s="169">
        <v>0.29097222222222224</v>
      </c>
      <c r="I39" s="169">
        <v>0.29930555555555555</v>
      </c>
      <c r="J39" s="169">
        <v>0.30763888888888891</v>
      </c>
      <c r="K39" s="169">
        <v>0.31597222222222221</v>
      </c>
      <c r="L39" s="169">
        <v>0.32430555555555557</v>
      </c>
      <c r="M39" s="169">
        <v>0.33263888888888887</v>
      </c>
      <c r="N39" s="169">
        <v>0.34097222222222223</v>
      </c>
      <c r="O39" s="169">
        <v>0.34930555555555554</v>
      </c>
      <c r="P39" s="169">
        <v>0.3576388888888889</v>
      </c>
      <c r="Q39" s="169">
        <v>0.3659722222222222</v>
      </c>
      <c r="R39" s="169">
        <v>0.37430555555555556</v>
      </c>
      <c r="S39" s="169">
        <v>0.38263888888888886</v>
      </c>
      <c r="T39" s="169">
        <v>0.39097222222222222</v>
      </c>
      <c r="U39" s="169">
        <v>0.40763888888888888</v>
      </c>
      <c r="V39" s="169">
        <v>0.42430555555555555</v>
      </c>
      <c r="W39" s="169">
        <v>0.44097222222222221</v>
      </c>
      <c r="X39" s="169">
        <v>0.45763888888888887</v>
      </c>
      <c r="Y39" s="169">
        <v>0.47430555555555554</v>
      </c>
      <c r="Z39" s="169">
        <v>0.4909722222222222</v>
      </c>
      <c r="AA39" s="169">
        <v>0.50763888888888886</v>
      </c>
      <c r="AB39" s="169">
        <v>0.52430555555555558</v>
      </c>
      <c r="AC39" s="169">
        <v>0.54097222222222219</v>
      </c>
      <c r="AD39" s="169">
        <v>0.55763888888888891</v>
      </c>
      <c r="AE39" s="169">
        <v>0.57430555555555551</v>
      </c>
      <c r="AF39" s="169">
        <v>0.59097222222222223</v>
      </c>
      <c r="AG39" s="169">
        <v>0.60763888888888884</v>
      </c>
      <c r="AH39" s="169">
        <v>0.62430555555555556</v>
      </c>
      <c r="AI39" s="169">
        <v>0.64097222222222228</v>
      </c>
      <c r="AJ39" s="169">
        <v>0.64930555555555558</v>
      </c>
      <c r="AK39" s="169">
        <v>0.65763888888888888</v>
      </c>
      <c r="AL39" s="169">
        <v>0.66597222222222219</v>
      </c>
      <c r="AM39" s="169">
        <v>0.6743055555555556</v>
      </c>
      <c r="AN39" s="169">
        <v>0.68263888888888891</v>
      </c>
      <c r="AO39" s="169">
        <v>0.69097222222222221</v>
      </c>
      <c r="AP39" s="169">
        <v>0.69930555555555551</v>
      </c>
      <c r="AQ39" s="169">
        <v>0.70763888888888893</v>
      </c>
      <c r="AR39" s="169">
        <v>0.71597222222222223</v>
      </c>
      <c r="AS39" s="169">
        <v>0.72430555555555554</v>
      </c>
      <c r="AT39" s="169">
        <v>0.73263888888888884</v>
      </c>
      <c r="AU39" s="169">
        <v>0.74097222222222225</v>
      </c>
      <c r="AV39" s="169">
        <v>0.74930555555555556</v>
      </c>
      <c r="AW39" s="169">
        <v>0.75763888888888886</v>
      </c>
      <c r="AX39" s="169">
        <v>0.76597222222222228</v>
      </c>
      <c r="AY39" s="169">
        <v>0.77430555555555558</v>
      </c>
      <c r="AZ39" s="169">
        <v>0.78263888888888888</v>
      </c>
      <c r="BA39" s="169">
        <v>0.79097222222222219</v>
      </c>
      <c r="BB39" s="169">
        <v>0.7993055555555556</v>
      </c>
      <c r="BC39" s="169">
        <v>0.81597222222222221</v>
      </c>
      <c r="BD39" s="169">
        <v>0.83263888888888893</v>
      </c>
      <c r="BE39" s="169">
        <v>0.84930555555555554</v>
      </c>
      <c r="BF39" s="169">
        <v>0.86597222222222225</v>
      </c>
      <c r="BG39" s="169">
        <v>0.88263888888888886</v>
      </c>
      <c r="BH39" s="169">
        <v>0.90277777777777779</v>
      </c>
    </row>
    <row r="40" spans="1:60" s="162" customFormat="1" ht="18" customHeight="1" x14ac:dyDescent="0.25">
      <c r="A40" s="157"/>
      <c r="B40" s="165" t="s">
        <v>15</v>
      </c>
      <c r="C40" s="166" t="s">
        <v>9</v>
      </c>
      <c r="D40" s="169">
        <v>0.25833333333333336</v>
      </c>
      <c r="E40" s="169">
        <v>0.26666666666666666</v>
      </c>
      <c r="F40" s="169">
        <v>0.27500000000000002</v>
      </c>
      <c r="G40" s="169">
        <v>0.28333333333333333</v>
      </c>
      <c r="H40" s="169">
        <v>0.29166666666666669</v>
      </c>
      <c r="I40" s="169">
        <v>0.3</v>
      </c>
      <c r="J40" s="169">
        <v>0.30833333333333335</v>
      </c>
      <c r="K40" s="169">
        <v>0.31666666666666665</v>
      </c>
      <c r="L40" s="169">
        <v>0.32500000000000001</v>
      </c>
      <c r="M40" s="169">
        <v>0.33333333333333331</v>
      </c>
      <c r="N40" s="169">
        <v>0.34166666666666667</v>
      </c>
      <c r="O40" s="169">
        <v>0.35</v>
      </c>
      <c r="P40" s="169">
        <v>0.35833333333333334</v>
      </c>
      <c r="Q40" s="169">
        <v>0.36666666666666664</v>
      </c>
      <c r="R40" s="169">
        <v>0.375</v>
      </c>
      <c r="S40" s="169">
        <v>0.38333333333333336</v>
      </c>
      <c r="T40" s="169">
        <v>0.39166666666666666</v>
      </c>
      <c r="U40" s="169">
        <v>0.40833333333333333</v>
      </c>
      <c r="V40" s="169">
        <v>0.42499999999999999</v>
      </c>
      <c r="W40" s="169">
        <v>0.44166666666666665</v>
      </c>
      <c r="X40" s="169">
        <v>0.45833333333333331</v>
      </c>
      <c r="Y40" s="169">
        <v>0.47499999999999998</v>
      </c>
      <c r="Z40" s="169">
        <v>0.49166666666666664</v>
      </c>
      <c r="AA40" s="169">
        <v>0.5083333333333333</v>
      </c>
      <c r="AB40" s="169">
        <v>0.52500000000000002</v>
      </c>
      <c r="AC40" s="169">
        <v>0.54166666666666663</v>
      </c>
      <c r="AD40" s="169">
        <v>0.55833333333333335</v>
      </c>
      <c r="AE40" s="169">
        <v>0.57499999999999996</v>
      </c>
      <c r="AF40" s="169">
        <v>0.59166666666666667</v>
      </c>
      <c r="AG40" s="169">
        <v>0.60833333333333328</v>
      </c>
      <c r="AH40" s="169">
        <v>0.625</v>
      </c>
      <c r="AI40" s="169">
        <v>0.64166666666666672</v>
      </c>
      <c r="AJ40" s="169">
        <v>0.65</v>
      </c>
      <c r="AK40" s="169">
        <v>0.65833333333333333</v>
      </c>
      <c r="AL40" s="169">
        <v>0.66666666666666663</v>
      </c>
      <c r="AM40" s="169">
        <v>0.67500000000000004</v>
      </c>
      <c r="AN40" s="169">
        <v>0.68333333333333335</v>
      </c>
      <c r="AO40" s="169">
        <v>0.69166666666666665</v>
      </c>
      <c r="AP40" s="169">
        <v>0.7</v>
      </c>
      <c r="AQ40" s="169">
        <v>0.70833333333333337</v>
      </c>
      <c r="AR40" s="169">
        <v>0.71666666666666667</v>
      </c>
      <c r="AS40" s="169">
        <v>0.72499999999999998</v>
      </c>
      <c r="AT40" s="169">
        <v>0.73333333333333328</v>
      </c>
      <c r="AU40" s="169">
        <v>0.7416666666666667</v>
      </c>
      <c r="AV40" s="169">
        <v>0.75</v>
      </c>
      <c r="AW40" s="169">
        <v>0.7583333333333333</v>
      </c>
      <c r="AX40" s="169">
        <v>0.76666666666666672</v>
      </c>
      <c r="AY40" s="169">
        <v>0.77500000000000002</v>
      </c>
      <c r="AZ40" s="169">
        <v>0.78333333333333333</v>
      </c>
      <c r="BA40" s="169">
        <v>0.79166666666666663</v>
      </c>
      <c r="BB40" s="169">
        <v>0.8</v>
      </c>
      <c r="BC40" s="169">
        <v>0.81666666666666665</v>
      </c>
      <c r="BD40" s="169">
        <v>0.83333333333333337</v>
      </c>
      <c r="BE40" s="169">
        <v>0.85</v>
      </c>
      <c r="BF40" s="169">
        <v>0.8666666666666667</v>
      </c>
      <c r="BG40" s="169">
        <v>0.8833333333333333</v>
      </c>
      <c r="BH40" s="169">
        <v>0.90347222222222223</v>
      </c>
    </row>
    <row r="41" spans="1:60" s="162" customFormat="1" ht="18" customHeight="1" x14ac:dyDescent="0.25">
      <c r="A41" s="157"/>
      <c r="B41" s="165" t="s">
        <v>13</v>
      </c>
      <c r="C41" s="166" t="s">
        <v>9</v>
      </c>
      <c r="D41" s="169">
        <v>0.2590277777777778</v>
      </c>
      <c r="E41" s="169">
        <v>0.2673611111111111</v>
      </c>
      <c r="F41" s="169">
        <v>0.27569444444444446</v>
      </c>
      <c r="G41" s="169">
        <v>0.28402777777777777</v>
      </c>
      <c r="H41" s="169">
        <v>0.29236111111111113</v>
      </c>
      <c r="I41" s="169">
        <v>0.30069444444444443</v>
      </c>
      <c r="J41" s="169">
        <v>0.30902777777777779</v>
      </c>
      <c r="K41" s="169">
        <v>0.31736111111111109</v>
      </c>
      <c r="L41" s="169">
        <v>0.32569444444444445</v>
      </c>
      <c r="M41" s="169">
        <v>0.33402777777777776</v>
      </c>
      <c r="N41" s="169">
        <v>0.34236111111111112</v>
      </c>
      <c r="O41" s="169">
        <v>0.35069444444444442</v>
      </c>
      <c r="P41" s="169">
        <v>0.35902777777777778</v>
      </c>
      <c r="Q41" s="169">
        <v>0.36736111111111114</v>
      </c>
      <c r="R41" s="169">
        <v>0.37569444444444444</v>
      </c>
      <c r="S41" s="169">
        <v>0.3840277777777778</v>
      </c>
      <c r="T41" s="169">
        <v>0.3923611111111111</v>
      </c>
      <c r="U41" s="169">
        <v>0.40902777777777777</v>
      </c>
      <c r="V41" s="169">
        <v>0.42569444444444443</v>
      </c>
      <c r="W41" s="169">
        <v>0.44236111111111109</v>
      </c>
      <c r="X41" s="169">
        <v>0.45902777777777776</v>
      </c>
      <c r="Y41" s="169">
        <v>0.47569444444444442</v>
      </c>
      <c r="Z41" s="169">
        <v>0.49236111111111114</v>
      </c>
      <c r="AA41" s="169">
        <v>0.50902777777777775</v>
      </c>
      <c r="AB41" s="169">
        <v>0.52569444444444446</v>
      </c>
      <c r="AC41" s="169">
        <v>0.54236111111111107</v>
      </c>
      <c r="AD41" s="169">
        <v>0.55902777777777779</v>
      </c>
      <c r="AE41" s="169">
        <v>0.5756944444444444</v>
      </c>
      <c r="AF41" s="169">
        <v>0.59236111111111112</v>
      </c>
      <c r="AG41" s="169">
        <v>0.60902777777777772</v>
      </c>
      <c r="AH41" s="169">
        <v>0.62569444444444444</v>
      </c>
      <c r="AI41" s="169">
        <v>0.64236111111111116</v>
      </c>
      <c r="AJ41" s="169">
        <v>0.65069444444444446</v>
      </c>
      <c r="AK41" s="169">
        <v>0.65902777777777777</v>
      </c>
      <c r="AL41" s="169">
        <v>0.66736111111111107</v>
      </c>
      <c r="AM41" s="169">
        <v>0.67569444444444449</v>
      </c>
      <c r="AN41" s="169">
        <v>0.68402777777777779</v>
      </c>
      <c r="AO41" s="169">
        <v>0.69236111111111109</v>
      </c>
      <c r="AP41" s="169">
        <v>0.7006944444444444</v>
      </c>
      <c r="AQ41" s="169">
        <v>0.70902777777777781</v>
      </c>
      <c r="AR41" s="169">
        <v>0.71736111111111112</v>
      </c>
      <c r="AS41" s="169">
        <v>0.72569444444444442</v>
      </c>
      <c r="AT41" s="169">
        <v>0.73402777777777772</v>
      </c>
      <c r="AU41" s="169">
        <v>0.74236111111111114</v>
      </c>
      <c r="AV41" s="169">
        <v>0.75069444444444444</v>
      </c>
      <c r="AW41" s="169">
        <v>0.75902777777777775</v>
      </c>
      <c r="AX41" s="169">
        <v>0.76736111111111116</v>
      </c>
      <c r="AY41" s="169">
        <v>0.77569444444444446</v>
      </c>
      <c r="AZ41" s="169">
        <v>0.78402777777777777</v>
      </c>
      <c r="BA41" s="169">
        <v>0.79236111111111107</v>
      </c>
      <c r="BB41" s="169">
        <v>0.80069444444444449</v>
      </c>
      <c r="BC41" s="169">
        <v>0.81736111111111109</v>
      </c>
      <c r="BD41" s="169">
        <v>0.83402777777777781</v>
      </c>
      <c r="BE41" s="169">
        <v>0.85069444444444442</v>
      </c>
      <c r="BF41" s="169">
        <v>0.86736111111111114</v>
      </c>
      <c r="BG41" s="169">
        <v>0.88402777777777775</v>
      </c>
      <c r="BH41" s="169">
        <v>0.90416666666666667</v>
      </c>
    </row>
    <row r="42" spans="1:60" s="162" customFormat="1" ht="18" customHeight="1" x14ac:dyDescent="0.25">
      <c r="A42" s="157"/>
      <c r="B42" s="177" t="s">
        <v>103</v>
      </c>
      <c r="C42" s="166" t="s">
        <v>9</v>
      </c>
      <c r="D42" s="169">
        <v>0.25972222222222224</v>
      </c>
      <c r="E42" s="169">
        <v>0.26805555555555555</v>
      </c>
      <c r="F42" s="169">
        <v>0.27638888888888891</v>
      </c>
      <c r="G42" s="169">
        <v>0.28472222222222221</v>
      </c>
      <c r="H42" s="169">
        <v>0.29305555555555557</v>
      </c>
      <c r="I42" s="169">
        <v>0.30138888888888887</v>
      </c>
      <c r="J42" s="169">
        <v>0.30972222222222223</v>
      </c>
      <c r="K42" s="169">
        <v>0.31805555555555554</v>
      </c>
      <c r="L42" s="169">
        <v>0.3263888888888889</v>
      </c>
      <c r="M42" s="169">
        <v>0.3347222222222222</v>
      </c>
      <c r="N42" s="169">
        <v>0.34305555555555556</v>
      </c>
      <c r="O42" s="169">
        <v>0.35138888888888886</v>
      </c>
      <c r="P42" s="169">
        <v>0.35972222222222222</v>
      </c>
      <c r="Q42" s="169">
        <v>0.36805555555555558</v>
      </c>
      <c r="R42" s="169">
        <v>0.37638888888888888</v>
      </c>
      <c r="S42" s="169">
        <v>0.38472222222222224</v>
      </c>
      <c r="T42" s="169">
        <v>0.39305555555555555</v>
      </c>
      <c r="U42" s="169">
        <v>0.40972222222222221</v>
      </c>
      <c r="V42" s="169">
        <v>0.42638888888888887</v>
      </c>
      <c r="W42" s="169">
        <v>0.44305555555555554</v>
      </c>
      <c r="X42" s="169">
        <v>0.4597222222222222</v>
      </c>
      <c r="Y42" s="169">
        <v>0.47638888888888886</v>
      </c>
      <c r="Z42" s="169">
        <v>0.49305555555555558</v>
      </c>
      <c r="AA42" s="169">
        <v>0.50972222222222219</v>
      </c>
      <c r="AB42" s="169">
        <v>0.52638888888888891</v>
      </c>
      <c r="AC42" s="169">
        <v>0.54305555555555551</v>
      </c>
      <c r="AD42" s="169">
        <v>0.55972222222222223</v>
      </c>
      <c r="AE42" s="169">
        <v>0.57638888888888884</v>
      </c>
      <c r="AF42" s="169">
        <v>0.59305555555555556</v>
      </c>
      <c r="AG42" s="169">
        <v>0.60972222222222228</v>
      </c>
      <c r="AH42" s="169">
        <v>0.62638888888888888</v>
      </c>
      <c r="AI42" s="169">
        <v>0.6430555555555556</v>
      </c>
      <c r="AJ42" s="169">
        <v>0.65138888888888891</v>
      </c>
      <c r="AK42" s="169">
        <v>0.65972222222222221</v>
      </c>
      <c r="AL42" s="169">
        <v>0.66805555555555551</v>
      </c>
      <c r="AM42" s="169">
        <v>0.67638888888888893</v>
      </c>
      <c r="AN42" s="169">
        <v>0.68472222222222223</v>
      </c>
      <c r="AO42" s="169">
        <v>0.69305555555555554</v>
      </c>
      <c r="AP42" s="169">
        <v>0.70138888888888884</v>
      </c>
      <c r="AQ42" s="169">
        <v>0.70972222222222225</v>
      </c>
      <c r="AR42" s="169">
        <v>0.71805555555555556</v>
      </c>
      <c r="AS42" s="169">
        <v>0.72638888888888886</v>
      </c>
      <c r="AT42" s="169">
        <v>0.73472222222222228</v>
      </c>
      <c r="AU42" s="169">
        <v>0.74305555555555558</v>
      </c>
      <c r="AV42" s="169">
        <v>0.75138888888888888</v>
      </c>
      <c r="AW42" s="169">
        <v>0.75972222222222219</v>
      </c>
      <c r="AX42" s="169">
        <v>0.7680555555555556</v>
      </c>
      <c r="AY42" s="169">
        <v>0.77638888888888891</v>
      </c>
      <c r="AZ42" s="169">
        <v>0.78472222222222221</v>
      </c>
      <c r="BA42" s="169">
        <v>0.79305555555555551</v>
      </c>
      <c r="BB42" s="169">
        <v>0.80138888888888893</v>
      </c>
      <c r="BC42" s="169">
        <v>0.81805555555555554</v>
      </c>
      <c r="BD42" s="169">
        <v>0.83472222222222225</v>
      </c>
      <c r="BE42" s="169">
        <v>0.85138888888888886</v>
      </c>
      <c r="BF42" s="169">
        <v>0.86805555555555558</v>
      </c>
      <c r="BG42" s="169">
        <v>0.88472222222222219</v>
      </c>
      <c r="BH42" s="169">
        <v>0.90486111111111112</v>
      </c>
    </row>
    <row r="43" spans="1:60" s="162" customFormat="1" ht="18" customHeight="1" x14ac:dyDescent="0.25">
      <c r="A43" s="157"/>
      <c r="B43" s="175" t="s">
        <v>103</v>
      </c>
      <c r="C43" s="176" t="s">
        <v>9</v>
      </c>
      <c r="D43" s="173">
        <v>0.26111111111111113</v>
      </c>
      <c r="E43" s="173">
        <v>0.26944444444444443</v>
      </c>
      <c r="F43" s="173">
        <v>0.27777777777777779</v>
      </c>
      <c r="G43" s="173">
        <v>0.28611111111111109</v>
      </c>
      <c r="H43" s="173">
        <v>0.29444444444444445</v>
      </c>
      <c r="I43" s="173">
        <v>0.30277777777777776</v>
      </c>
      <c r="J43" s="173">
        <v>0.31111111111111112</v>
      </c>
      <c r="K43" s="173">
        <v>0.31944444444444442</v>
      </c>
      <c r="L43" s="173">
        <v>0.32777777777777778</v>
      </c>
      <c r="M43" s="173">
        <v>0.33611111111111114</v>
      </c>
      <c r="N43" s="173">
        <v>0.34444444444444444</v>
      </c>
      <c r="O43" s="173">
        <v>0.3527777777777778</v>
      </c>
      <c r="P43" s="173">
        <v>0.3611111111111111</v>
      </c>
      <c r="Q43" s="173">
        <v>0.36944444444444446</v>
      </c>
      <c r="R43" s="173">
        <v>0.37777777777777777</v>
      </c>
      <c r="S43" s="173">
        <v>0.38611111111111113</v>
      </c>
      <c r="T43" s="173">
        <v>0.39444444444444443</v>
      </c>
      <c r="U43" s="173">
        <v>0.41111111111111109</v>
      </c>
      <c r="V43" s="173">
        <v>0.42777777777777776</v>
      </c>
      <c r="W43" s="173">
        <v>0.44444444444444442</v>
      </c>
      <c r="X43" s="173">
        <v>0.46111111111111114</v>
      </c>
      <c r="Y43" s="173">
        <v>0.4777777777777778</v>
      </c>
      <c r="Z43" s="173">
        <v>0.49444444444444446</v>
      </c>
      <c r="AA43" s="173">
        <v>0.51111111111111107</v>
      </c>
      <c r="AB43" s="173">
        <v>0.52777777777777779</v>
      </c>
      <c r="AC43" s="173">
        <v>0.5444444444444444</v>
      </c>
      <c r="AD43" s="173">
        <v>0.56111111111111112</v>
      </c>
      <c r="AE43" s="173">
        <v>0.57777777777777772</v>
      </c>
      <c r="AF43" s="173">
        <v>0.59444444444444444</v>
      </c>
      <c r="AG43" s="173">
        <v>0.61111111111111116</v>
      </c>
      <c r="AH43" s="173">
        <v>0.62777777777777777</v>
      </c>
      <c r="AI43" s="173">
        <v>0.64444444444444449</v>
      </c>
      <c r="AJ43" s="173">
        <v>0.65277777777777779</v>
      </c>
      <c r="AK43" s="173">
        <v>0.66111111111111109</v>
      </c>
      <c r="AL43" s="173">
        <v>0.6694444444444444</v>
      </c>
      <c r="AM43" s="173">
        <v>0.67777777777777781</v>
      </c>
      <c r="AN43" s="173">
        <v>0.68611111111111112</v>
      </c>
      <c r="AO43" s="173">
        <v>0.69444444444444442</v>
      </c>
      <c r="AP43" s="173">
        <v>0.70277777777777772</v>
      </c>
      <c r="AQ43" s="173">
        <v>0.71111111111111114</v>
      </c>
      <c r="AR43" s="173">
        <v>0.71944444444444444</v>
      </c>
      <c r="AS43" s="173">
        <v>0.72777777777777775</v>
      </c>
      <c r="AT43" s="173">
        <v>0.73611111111111116</v>
      </c>
      <c r="AU43" s="173">
        <v>0.74444444444444446</v>
      </c>
      <c r="AV43" s="173">
        <v>0.75277777777777777</v>
      </c>
      <c r="AW43" s="173">
        <v>0.76111111111111107</v>
      </c>
      <c r="AX43" s="173">
        <v>0.76944444444444449</v>
      </c>
      <c r="AY43" s="173">
        <v>0.77777777777777779</v>
      </c>
      <c r="AZ43" s="173">
        <v>0.78611111111111109</v>
      </c>
      <c r="BA43" s="173">
        <v>0.7944444444444444</v>
      </c>
      <c r="BB43" s="173">
        <v>0.80277777777777781</v>
      </c>
      <c r="BC43" s="173">
        <v>0.81944444444444442</v>
      </c>
      <c r="BD43" s="173">
        <v>0.83611111111111114</v>
      </c>
      <c r="BE43" s="173">
        <v>0.85277777777777775</v>
      </c>
      <c r="BF43" s="173">
        <v>0.86944444444444446</v>
      </c>
      <c r="BG43" s="173">
        <v>0.88611111111111107</v>
      </c>
      <c r="BH43" s="173">
        <v>0.90625</v>
      </c>
    </row>
    <row r="44" spans="1:60" s="162" customFormat="1" ht="18" customHeight="1" x14ac:dyDescent="0.25">
      <c r="A44" s="157"/>
      <c r="B44" s="165" t="s">
        <v>72</v>
      </c>
      <c r="C44" s="166" t="s">
        <v>9</v>
      </c>
      <c r="D44" s="169">
        <v>0.26180555555555557</v>
      </c>
      <c r="E44" s="169">
        <v>0.27013888888888887</v>
      </c>
      <c r="F44" s="169">
        <v>0.27847222222222223</v>
      </c>
      <c r="G44" s="169">
        <v>0.28680555555555554</v>
      </c>
      <c r="H44" s="169">
        <v>0.2951388888888889</v>
      </c>
      <c r="I44" s="169">
        <v>0.3034722222222222</v>
      </c>
      <c r="J44" s="169">
        <v>0.31180555555555556</v>
      </c>
      <c r="K44" s="169">
        <v>0.32013888888888886</v>
      </c>
      <c r="L44" s="169">
        <v>0.32847222222222222</v>
      </c>
      <c r="M44" s="169">
        <v>0.33680555555555558</v>
      </c>
      <c r="N44" s="169">
        <v>0.34513888888888888</v>
      </c>
      <c r="O44" s="169">
        <v>0.35347222222222224</v>
      </c>
      <c r="P44" s="169">
        <v>0.36180555555555555</v>
      </c>
      <c r="Q44" s="169">
        <v>0.37013888888888891</v>
      </c>
      <c r="R44" s="169">
        <v>0.37847222222222221</v>
      </c>
      <c r="S44" s="169">
        <v>0.38680555555555557</v>
      </c>
      <c r="T44" s="169">
        <v>0.39513888888888887</v>
      </c>
      <c r="U44" s="169">
        <v>0.41180555555555554</v>
      </c>
      <c r="V44" s="169">
        <v>0.4284722222222222</v>
      </c>
      <c r="W44" s="169">
        <v>0.44513888888888886</v>
      </c>
      <c r="X44" s="169">
        <v>0.46180555555555558</v>
      </c>
      <c r="Y44" s="169">
        <v>0.47847222222222224</v>
      </c>
      <c r="Z44" s="169">
        <v>0.49513888888888891</v>
      </c>
      <c r="AA44" s="169">
        <v>0.51180555555555551</v>
      </c>
      <c r="AB44" s="169">
        <v>0.52847222222222223</v>
      </c>
      <c r="AC44" s="169">
        <v>0.54513888888888884</v>
      </c>
      <c r="AD44" s="169">
        <v>0.56180555555555556</v>
      </c>
      <c r="AE44" s="169">
        <v>0.57847222222222228</v>
      </c>
      <c r="AF44" s="169">
        <v>0.59513888888888888</v>
      </c>
      <c r="AG44" s="169">
        <v>0.6118055555555556</v>
      </c>
      <c r="AH44" s="169">
        <v>0.62847222222222221</v>
      </c>
      <c r="AI44" s="169">
        <v>0.64513888888888893</v>
      </c>
      <c r="AJ44" s="169">
        <v>0.65347222222222223</v>
      </c>
      <c r="AK44" s="169">
        <v>0.66180555555555554</v>
      </c>
      <c r="AL44" s="169">
        <v>0.67013888888888884</v>
      </c>
      <c r="AM44" s="169">
        <v>0.67847222222222225</v>
      </c>
      <c r="AN44" s="169">
        <v>0.68680555555555556</v>
      </c>
      <c r="AO44" s="169">
        <v>0.69513888888888886</v>
      </c>
      <c r="AP44" s="169">
        <v>0.70347222222222228</v>
      </c>
      <c r="AQ44" s="169">
        <v>0.71180555555555558</v>
      </c>
      <c r="AR44" s="169">
        <v>0.72013888888888888</v>
      </c>
      <c r="AS44" s="169">
        <v>0.72847222222222219</v>
      </c>
      <c r="AT44" s="169">
        <v>0.7368055555555556</v>
      </c>
      <c r="AU44" s="169">
        <v>0.74513888888888891</v>
      </c>
      <c r="AV44" s="169">
        <v>0.75347222222222221</v>
      </c>
      <c r="AW44" s="169">
        <v>0.76180555555555551</v>
      </c>
      <c r="AX44" s="169">
        <v>0.77013888888888893</v>
      </c>
      <c r="AY44" s="169">
        <v>0.77847222222222223</v>
      </c>
      <c r="AZ44" s="169">
        <v>0.78680555555555554</v>
      </c>
      <c r="BA44" s="169">
        <v>0.79513888888888884</v>
      </c>
      <c r="BB44" s="169">
        <v>0.80347222222222225</v>
      </c>
      <c r="BC44" s="169">
        <v>0.82013888888888886</v>
      </c>
      <c r="BD44" s="169">
        <v>0.83680555555555558</v>
      </c>
      <c r="BE44" s="169">
        <v>0.85347222222222219</v>
      </c>
      <c r="BF44" s="169">
        <v>0.87013888888888891</v>
      </c>
      <c r="BG44" s="169">
        <v>0.88680555555555551</v>
      </c>
      <c r="BH44" s="169">
        <v>0.90694444444444444</v>
      </c>
    </row>
    <row r="45" spans="1:60" s="162" customFormat="1" ht="18" customHeight="1" x14ac:dyDescent="0.25">
      <c r="A45" s="157"/>
      <c r="B45" s="165" t="s">
        <v>71</v>
      </c>
      <c r="C45" s="166" t="s">
        <v>9</v>
      </c>
      <c r="D45" s="169">
        <v>0.26180555555555557</v>
      </c>
      <c r="E45" s="169">
        <v>0.27013888888888887</v>
      </c>
      <c r="F45" s="169">
        <v>0.27847222222222223</v>
      </c>
      <c r="G45" s="169">
        <v>0.28680555555555554</v>
      </c>
      <c r="H45" s="169">
        <v>0.2951388888888889</v>
      </c>
      <c r="I45" s="169">
        <v>0.3034722222222222</v>
      </c>
      <c r="J45" s="169">
        <v>0.31180555555555556</v>
      </c>
      <c r="K45" s="169">
        <v>0.32013888888888886</v>
      </c>
      <c r="L45" s="169">
        <v>0.32847222222222222</v>
      </c>
      <c r="M45" s="169">
        <v>0.33680555555555558</v>
      </c>
      <c r="N45" s="169">
        <v>0.34513888888888888</v>
      </c>
      <c r="O45" s="169">
        <v>0.35347222222222224</v>
      </c>
      <c r="P45" s="169">
        <v>0.36180555555555555</v>
      </c>
      <c r="Q45" s="169">
        <v>0.37013888888888891</v>
      </c>
      <c r="R45" s="169">
        <v>0.37847222222222221</v>
      </c>
      <c r="S45" s="169">
        <v>0.38680555555555557</v>
      </c>
      <c r="T45" s="169">
        <v>0.39513888888888887</v>
      </c>
      <c r="U45" s="169">
        <v>0.41180555555555554</v>
      </c>
      <c r="V45" s="169">
        <v>0.4284722222222222</v>
      </c>
      <c r="W45" s="169">
        <v>0.44513888888888886</v>
      </c>
      <c r="X45" s="169">
        <v>0.46180555555555558</v>
      </c>
      <c r="Y45" s="169">
        <v>0.47847222222222224</v>
      </c>
      <c r="Z45" s="169">
        <v>0.49513888888888891</v>
      </c>
      <c r="AA45" s="169">
        <v>0.51180555555555551</v>
      </c>
      <c r="AB45" s="169">
        <v>0.52847222222222223</v>
      </c>
      <c r="AC45" s="169">
        <v>0.54513888888888884</v>
      </c>
      <c r="AD45" s="169">
        <v>0.56180555555555556</v>
      </c>
      <c r="AE45" s="169">
        <v>0.57847222222222228</v>
      </c>
      <c r="AF45" s="169">
        <v>0.59513888888888888</v>
      </c>
      <c r="AG45" s="169">
        <v>0.6118055555555556</v>
      </c>
      <c r="AH45" s="169">
        <v>0.62847222222222221</v>
      </c>
      <c r="AI45" s="169">
        <v>0.64513888888888893</v>
      </c>
      <c r="AJ45" s="169">
        <v>0.65347222222222223</v>
      </c>
      <c r="AK45" s="169">
        <v>0.66180555555555554</v>
      </c>
      <c r="AL45" s="169">
        <v>0.67013888888888884</v>
      </c>
      <c r="AM45" s="169">
        <v>0.67847222222222225</v>
      </c>
      <c r="AN45" s="169">
        <v>0.68680555555555556</v>
      </c>
      <c r="AO45" s="169">
        <v>0.69513888888888886</v>
      </c>
      <c r="AP45" s="169">
        <v>0.70347222222222228</v>
      </c>
      <c r="AQ45" s="169">
        <v>0.71180555555555558</v>
      </c>
      <c r="AR45" s="169">
        <v>0.72013888888888888</v>
      </c>
      <c r="AS45" s="169">
        <v>0.72847222222222219</v>
      </c>
      <c r="AT45" s="169">
        <v>0.7368055555555556</v>
      </c>
      <c r="AU45" s="169">
        <v>0.74513888888888891</v>
      </c>
      <c r="AV45" s="169">
        <v>0.75347222222222221</v>
      </c>
      <c r="AW45" s="169">
        <v>0.76180555555555551</v>
      </c>
      <c r="AX45" s="169">
        <v>0.77013888888888893</v>
      </c>
      <c r="AY45" s="169">
        <v>0.77847222222222223</v>
      </c>
      <c r="AZ45" s="169">
        <v>0.78680555555555554</v>
      </c>
      <c r="BA45" s="169">
        <v>0.79513888888888884</v>
      </c>
      <c r="BB45" s="169">
        <v>0.80347222222222225</v>
      </c>
      <c r="BC45" s="169">
        <v>0.82013888888888886</v>
      </c>
      <c r="BD45" s="169">
        <v>0.83680555555555558</v>
      </c>
      <c r="BE45" s="169">
        <v>0.85347222222222219</v>
      </c>
      <c r="BF45" s="169">
        <v>0.87013888888888891</v>
      </c>
      <c r="BG45" s="169">
        <v>0.88680555555555551</v>
      </c>
      <c r="BH45" s="169">
        <v>0.90694444444444444</v>
      </c>
    </row>
    <row r="46" spans="1:60" s="162" customFormat="1" ht="18" customHeight="1" x14ac:dyDescent="0.25">
      <c r="A46" s="157"/>
      <c r="B46" s="165" t="s">
        <v>70</v>
      </c>
      <c r="C46" s="166" t="s">
        <v>9</v>
      </c>
      <c r="D46" s="169">
        <v>0.26250000000000001</v>
      </c>
      <c r="E46" s="169">
        <v>0.27083333333333331</v>
      </c>
      <c r="F46" s="169">
        <v>0.27916666666666667</v>
      </c>
      <c r="G46" s="169">
        <v>0.28749999999999998</v>
      </c>
      <c r="H46" s="169">
        <v>0.29583333333333334</v>
      </c>
      <c r="I46" s="169">
        <v>0.30416666666666664</v>
      </c>
      <c r="J46" s="169">
        <v>0.3125</v>
      </c>
      <c r="K46" s="169">
        <v>0.32083333333333336</v>
      </c>
      <c r="L46" s="169">
        <v>0.32916666666666666</v>
      </c>
      <c r="M46" s="169">
        <v>0.33750000000000002</v>
      </c>
      <c r="N46" s="169">
        <v>0.34583333333333333</v>
      </c>
      <c r="O46" s="169">
        <v>0.35416666666666669</v>
      </c>
      <c r="P46" s="169">
        <v>0.36249999999999999</v>
      </c>
      <c r="Q46" s="169">
        <v>0.37083333333333335</v>
      </c>
      <c r="R46" s="169">
        <v>0.37916666666666665</v>
      </c>
      <c r="S46" s="169">
        <v>0.38750000000000001</v>
      </c>
      <c r="T46" s="169">
        <v>0.39583333333333331</v>
      </c>
      <c r="U46" s="169">
        <v>0.41249999999999998</v>
      </c>
      <c r="V46" s="169">
        <v>0.42916666666666664</v>
      </c>
      <c r="W46" s="169">
        <v>0.44583333333333336</v>
      </c>
      <c r="X46" s="169">
        <v>0.46250000000000002</v>
      </c>
      <c r="Y46" s="169">
        <v>0.47916666666666669</v>
      </c>
      <c r="Z46" s="169">
        <v>0.49583333333333335</v>
      </c>
      <c r="AA46" s="169">
        <v>0.51249999999999996</v>
      </c>
      <c r="AB46" s="169">
        <v>0.52916666666666667</v>
      </c>
      <c r="AC46" s="169">
        <v>0.54583333333333328</v>
      </c>
      <c r="AD46" s="169">
        <v>0.5625</v>
      </c>
      <c r="AE46" s="169">
        <v>0.57916666666666672</v>
      </c>
      <c r="AF46" s="169">
        <v>0.59583333333333333</v>
      </c>
      <c r="AG46" s="169">
        <v>0.61250000000000004</v>
      </c>
      <c r="AH46" s="169">
        <v>0.62916666666666665</v>
      </c>
      <c r="AI46" s="169">
        <v>0.64583333333333337</v>
      </c>
      <c r="AJ46" s="169">
        <v>0.65416666666666667</v>
      </c>
      <c r="AK46" s="169">
        <v>0.66249999999999998</v>
      </c>
      <c r="AL46" s="169">
        <v>0.67083333333333328</v>
      </c>
      <c r="AM46" s="169">
        <v>0.6791666666666667</v>
      </c>
      <c r="AN46" s="169">
        <v>0.6875</v>
      </c>
      <c r="AO46" s="169">
        <v>0.6958333333333333</v>
      </c>
      <c r="AP46" s="169">
        <v>0.70416666666666672</v>
      </c>
      <c r="AQ46" s="169">
        <v>0.71250000000000002</v>
      </c>
      <c r="AR46" s="169">
        <v>0.72083333333333333</v>
      </c>
      <c r="AS46" s="169">
        <v>0.72916666666666663</v>
      </c>
      <c r="AT46" s="169">
        <v>0.73750000000000004</v>
      </c>
      <c r="AU46" s="169">
        <v>0.74583333333333335</v>
      </c>
      <c r="AV46" s="169">
        <v>0.75416666666666665</v>
      </c>
      <c r="AW46" s="169">
        <v>0.76249999999999996</v>
      </c>
      <c r="AX46" s="169">
        <v>0.77083333333333337</v>
      </c>
      <c r="AY46" s="169">
        <v>0.77916666666666667</v>
      </c>
      <c r="AZ46" s="169">
        <v>0.78749999999999998</v>
      </c>
      <c r="BA46" s="169">
        <v>0.79583333333333328</v>
      </c>
      <c r="BB46" s="169">
        <v>0.8041666666666667</v>
      </c>
      <c r="BC46" s="169">
        <v>0.8208333333333333</v>
      </c>
      <c r="BD46" s="169">
        <v>0.83750000000000002</v>
      </c>
      <c r="BE46" s="169">
        <v>0.85416666666666663</v>
      </c>
      <c r="BF46" s="169">
        <v>0.87083333333333335</v>
      </c>
      <c r="BG46" s="169">
        <v>0.88749999999999996</v>
      </c>
      <c r="BH46" s="169">
        <v>0.90763888888888888</v>
      </c>
    </row>
    <row r="47" spans="1:60" s="162" customFormat="1" ht="18" customHeight="1" x14ac:dyDescent="0.25">
      <c r="A47" s="157"/>
      <c r="B47" s="165" t="s">
        <v>69</v>
      </c>
      <c r="C47" s="166" t="s">
        <v>9</v>
      </c>
      <c r="D47" s="169">
        <v>0.26319444444444445</v>
      </c>
      <c r="E47" s="169">
        <v>0.27152777777777776</v>
      </c>
      <c r="F47" s="169">
        <v>0.27986111111111112</v>
      </c>
      <c r="G47" s="169">
        <v>0.28819444444444442</v>
      </c>
      <c r="H47" s="169">
        <v>0.29652777777777778</v>
      </c>
      <c r="I47" s="169">
        <v>0.30486111111111114</v>
      </c>
      <c r="J47" s="169">
        <v>0.31319444444444444</v>
      </c>
      <c r="K47" s="169">
        <v>0.3215277777777778</v>
      </c>
      <c r="L47" s="169">
        <v>0.3298611111111111</v>
      </c>
      <c r="M47" s="169">
        <v>0.33819444444444446</v>
      </c>
      <c r="N47" s="169">
        <v>0.34652777777777777</v>
      </c>
      <c r="O47" s="169">
        <v>0.35486111111111113</v>
      </c>
      <c r="P47" s="169">
        <v>0.36319444444444443</v>
      </c>
      <c r="Q47" s="169">
        <v>0.37152777777777779</v>
      </c>
      <c r="R47" s="169">
        <v>0.37986111111111109</v>
      </c>
      <c r="S47" s="169">
        <v>0.38819444444444445</v>
      </c>
      <c r="T47" s="169">
        <v>0.39652777777777776</v>
      </c>
      <c r="U47" s="169">
        <v>0.41319444444444442</v>
      </c>
      <c r="V47" s="169">
        <v>0.42986111111111114</v>
      </c>
      <c r="W47" s="169">
        <v>0.4465277777777778</v>
      </c>
      <c r="X47" s="169">
        <v>0.46319444444444446</v>
      </c>
      <c r="Y47" s="169">
        <v>0.47986111111111113</v>
      </c>
      <c r="Z47" s="169">
        <v>0.49652777777777779</v>
      </c>
      <c r="AA47" s="169">
        <v>0.5131944444444444</v>
      </c>
      <c r="AB47" s="169">
        <v>0.52986111111111112</v>
      </c>
      <c r="AC47" s="169">
        <v>0.54652777777777772</v>
      </c>
      <c r="AD47" s="169">
        <v>0.56319444444444444</v>
      </c>
      <c r="AE47" s="169">
        <v>0.57986111111111116</v>
      </c>
      <c r="AF47" s="169">
        <v>0.59652777777777777</v>
      </c>
      <c r="AG47" s="169">
        <v>0.61319444444444449</v>
      </c>
      <c r="AH47" s="169">
        <v>0.62986111111111109</v>
      </c>
      <c r="AI47" s="169">
        <v>0.64652777777777781</v>
      </c>
      <c r="AJ47" s="169">
        <v>0.65486111111111112</v>
      </c>
      <c r="AK47" s="169">
        <v>0.66319444444444442</v>
      </c>
      <c r="AL47" s="169">
        <v>0.67152777777777772</v>
      </c>
      <c r="AM47" s="169">
        <v>0.67986111111111114</v>
      </c>
      <c r="AN47" s="169">
        <v>0.68819444444444444</v>
      </c>
      <c r="AO47" s="169">
        <v>0.69652777777777775</v>
      </c>
      <c r="AP47" s="169">
        <v>0.70486111111111116</v>
      </c>
      <c r="AQ47" s="169">
        <v>0.71319444444444446</v>
      </c>
      <c r="AR47" s="169">
        <v>0.72152777777777777</v>
      </c>
      <c r="AS47" s="169">
        <v>0.72986111111111107</v>
      </c>
      <c r="AT47" s="169">
        <v>0.73819444444444449</v>
      </c>
      <c r="AU47" s="169">
        <v>0.74652777777777779</v>
      </c>
      <c r="AV47" s="169">
        <v>0.75486111111111109</v>
      </c>
      <c r="AW47" s="169">
        <v>0.7631944444444444</v>
      </c>
      <c r="AX47" s="169">
        <v>0.77152777777777781</v>
      </c>
      <c r="AY47" s="169">
        <v>0.77986111111111112</v>
      </c>
      <c r="AZ47" s="169">
        <v>0.78819444444444442</v>
      </c>
      <c r="BA47" s="169">
        <v>0.79652777777777772</v>
      </c>
      <c r="BB47" s="169">
        <v>0.80486111111111114</v>
      </c>
      <c r="BC47" s="169">
        <v>0.82152777777777775</v>
      </c>
      <c r="BD47" s="169">
        <v>0.83819444444444446</v>
      </c>
      <c r="BE47" s="169">
        <v>0.85486111111111107</v>
      </c>
      <c r="BF47" s="169">
        <v>0.87152777777777779</v>
      </c>
      <c r="BG47" s="169">
        <v>0.8881944444444444</v>
      </c>
      <c r="BH47" s="169">
        <v>0.90833333333333333</v>
      </c>
    </row>
    <row r="48" spans="1:60" s="162" customFormat="1" ht="18" customHeight="1" x14ac:dyDescent="0.25">
      <c r="A48" s="157"/>
      <c r="B48" s="165" t="s">
        <v>68</v>
      </c>
      <c r="C48" s="166" t="s">
        <v>9</v>
      </c>
      <c r="D48" s="169">
        <v>0.26458333333333334</v>
      </c>
      <c r="E48" s="169">
        <v>0.27291666666666664</v>
      </c>
      <c r="F48" s="169">
        <v>0.28125</v>
      </c>
      <c r="G48" s="169">
        <v>0.28958333333333336</v>
      </c>
      <c r="H48" s="169">
        <v>0.29791666666666666</v>
      </c>
      <c r="I48" s="169">
        <v>0.30625000000000002</v>
      </c>
      <c r="J48" s="169">
        <v>0.31458333333333333</v>
      </c>
      <c r="K48" s="169">
        <v>0.32291666666666669</v>
      </c>
      <c r="L48" s="169">
        <v>0.33124999999999999</v>
      </c>
      <c r="M48" s="169">
        <v>0.33958333333333335</v>
      </c>
      <c r="N48" s="169">
        <v>0.34791666666666665</v>
      </c>
      <c r="O48" s="169">
        <v>0.35625000000000001</v>
      </c>
      <c r="P48" s="169">
        <v>0.36458333333333331</v>
      </c>
      <c r="Q48" s="169">
        <v>0.37291666666666667</v>
      </c>
      <c r="R48" s="169">
        <v>0.38124999999999998</v>
      </c>
      <c r="S48" s="169">
        <v>0.38958333333333334</v>
      </c>
      <c r="T48" s="169">
        <v>0.39791666666666664</v>
      </c>
      <c r="U48" s="169">
        <v>0.41458333333333336</v>
      </c>
      <c r="V48" s="169">
        <v>0.43125000000000002</v>
      </c>
      <c r="W48" s="169">
        <v>0.44791666666666669</v>
      </c>
      <c r="X48" s="169">
        <v>0.46458333333333335</v>
      </c>
      <c r="Y48" s="169">
        <v>0.48125000000000001</v>
      </c>
      <c r="Z48" s="169">
        <v>0.49791666666666667</v>
      </c>
      <c r="AA48" s="169">
        <v>0.51458333333333328</v>
      </c>
      <c r="AB48" s="169">
        <v>0.53125</v>
      </c>
      <c r="AC48" s="169">
        <v>0.54791666666666672</v>
      </c>
      <c r="AD48" s="169">
        <v>0.56458333333333333</v>
      </c>
      <c r="AE48" s="169">
        <v>0.58125000000000004</v>
      </c>
      <c r="AF48" s="169">
        <v>0.59791666666666665</v>
      </c>
      <c r="AG48" s="169">
        <v>0.61458333333333337</v>
      </c>
      <c r="AH48" s="169">
        <v>0.63124999999999998</v>
      </c>
      <c r="AI48" s="169">
        <v>0.6479166666666667</v>
      </c>
      <c r="AJ48" s="169">
        <v>0.65625</v>
      </c>
      <c r="AK48" s="169">
        <v>0.6645833333333333</v>
      </c>
      <c r="AL48" s="169">
        <v>0.67291666666666672</v>
      </c>
      <c r="AM48" s="169">
        <v>0.68125000000000002</v>
      </c>
      <c r="AN48" s="169">
        <v>0.68958333333333333</v>
      </c>
      <c r="AO48" s="169">
        <v>0.69791666666666663</v>
      </c>
      <c r="AP48" s="169">
        <v>0.70625000000000004</v>
      </c>
      <c r="AQ48" s="169">
        <v>0.71458333333333335</v>
      </c>
      <c r="AR48" s="169">
        <v>0.72291666666666665</v>
      </c>
      <c r="AS48" s="169">
        <v>0.73124999999999996</v>
      </c>
      <c r="AT48" s="169">
        <v>0.73958333333333337</v>
      </c>
      <c r="AU48" s="169">
        <v>0.74791666666666667</v>
      </c>
      <c r="AV48" s="169">
        <v>0.75624999999999998</v>
      </c>
      <c r="AW48" s="169">
        <v>0.76458333333333328</v>
      </c>
      <c r="AX48" s="169">
        <v>0.7729166666666667</v>
      </c>
      <c r="AY48" s="169">
        <v>0.78125</v>
      </c>
      <c r="AZ48" s="169">
        <v>0.7895833333333333</v>
      </c>
      <c r="BA48" s="169">
        <v>0.79791666666666672</v>
      </c>
      <c r="BB48" s="169">
        <v>0.80625000000000002</v>
      </c>
      <c r="BC48" s="169">
        <v>0.82291666666666663</v>
      </c>
      <c r="BD48" s="169">
        <v>0.83958333333333335</v>
      </c>
      <c r="BE48" s="169">
        <v>0.85624999999999996</v>
      </c>
      <c r="BF48" s="169">
        <v>0.87291666666666667</v>
      </c>
      <c r="BG48" s="169">
        <v>0.88958333333333328</v>
      </c>
      <c r="BH48" s="169">
        <v>0.90972222222222221</v>
      </c>
    </row>
    <row r="49" spans="1:63" s="162" customFormat="1" ht="18" customHeight="1" x14ac:dyDescent="0.25">
      <c r="A49" s="157"/>
      <c r="B49" s="165" t="s">
        <v>67</v>
      </c>
      <c r="C49" s="166" t="s">
        <v>9</v>
      </c>
      <c r="D49" s="169">
        <v>0.26666666666666666</v>
      </c>
      <c r="E49" s="169">
        <v>0.27500000000000002</v>
      </c>
      <c r="F49" s="169">
        <v>0.28333333333333333</v>
      </c>
      <c r="G49" s="169">
        <v>0.29166666666666669</v>
      </c>
      <c r="H49" s="169">
        <v>0.3</v>
      </c>
      <c r="I49" s="169">
        <v>0.30833333333333335</v>
      </c>
      <c r="J49" s="169">
        <v>0.31666666666666665</v>
      </c>
      <c r="K49" s="169">
        <v>0.32500000000000001</v>
      </c>
      <c r="L49" s="169">
        <v>0.33333333333333331</v>
      </c>
      <c r="M49" s="169">
        <v>0.34166666666666667</v>
      </c>
      <c r="N49" s="169">
        <v>0.35</v>
      </c>
      <c r="O49" s="169">
        <v>0.35833333333333334</v>
      </c>
      <c r="P49" s="169">
        <v>0.36666666666666664</v>
      </c>
      <c r="Q49" s="169">
        <v>0.375</v>
      </c>
      <c r="R49" s="169">
        <v>0.38333333333333336</v>
      </c>
      <c r="S49" s="169">
        <v>0.39166666666666666</v>
      </c>
      <c r="T49" s="169">
        <v>0.4</v>
      </c>
      <c r="U49" s="169">
        <v>0.41666666666666669</v>
      </c>
      <c r="V49" s="169">
        <v>0.43333333333333335</v>
      </c>
      <c r="W49" s="169">
        <v>0.45</v>
      </c>
      <c r="X49" s="169">
        <v>0.46666666666666667</v>
      </c>
      <c r="Y49" s="169">
        <v>0.48333333333333334</v>
      </c>
      <c r="Z49" s="169">
        <v>0.5</v>
      </c>
      <c r="AA49" s="169">
        <v>0.51666666666666672</v>
      </c>
      <c r="AB49" s="169">
        <v>0.53333333333333333</v>
      </c>
      <c r="AC49" s="169">
        <v>0.55000000000000004</v>
      </c>
      <c r="AD49" s="169">
        <v>0.56666666666666665</v>
      </c>
      <c r="AE49" s="169">
        <v>0.58333333333333337</v>
      </c>
      <c r="AF49" s="169">
        <v>0.6</v>
      </c>
      <c r="AG49" s="169">
        <v>0.6166666666666667</v>
      </c>
      <c r="AH49" s="169">
        <v>0.6333333333333333</v>
      </c>
      <c r="AI49" s="169">
        <v>0.65</v>
      </c>
      <c r="AJ49" s="169">
        <v>0.65833333333333333</v>
      </c>
      <c r="AK49" s="169">
        <v>0.66666666666666663</v>
      </c>
      <c r="AL49" s="169">
        <v>0.67500000000000004</v>
      </c>
      <c r="AM49" s="169">
        <v>0.68333333333333335</v>
      </c>
      <c r="AN49" s="169">
        <v>0.69166666666666665</v>
      </c>
      <c r="AO49" s="169">
        <v>0.7</v>
      </c>
      <c r="AP49" s="169">
        <v>0.70833333333333337</v>
      </c>
      <c r="AQ49" s="169">
        <v>0.71666666666666667</v>
      </c>
      <c r="AR49" s="169">
        <v>0.72499999999999998</v>
      </c>
      <c r="AS49" s="169">
        <v>0.73333333333333328</v>
      </c>
      <c r="AT49" s="169">
        <v>0.7416666666666667</v>
      </c>
      <c r="AU49" s="169">
        <v>0.75</v>
      </c>
      <c r="AV49" s="169">
        <v>0.7583333333333333</v>
      </c>
      <c r="AW49" s="169">
        <v>0.76666666666666672</v>
      </c>
      <c r="AX49" s="169">
        <v>0.77500000000000002</v>
      </c>
      <c r="AY49" s="169">
        <v>0.78333333333333333</v>
      </c>
      <c r="AZ49" s="169">
        <v>0.79166666666666663</v>
      </c>
      <c r="BA49" s="169">
        <v>0.8</v>
      </c>
      <c r="BB49" s="169">
        <v>0.80833333333333335</v>
      </c>
      <c r="BC49" s="169">
        <v>0.82500000000000007</v>
      </c>
      <c r="BD49" s="169">
        <v>0.84166666666666667</v>
      </c>
      <c r="BE49" s="169">
        <v>0.85833333333333328</v>
      </c>
      <c r="BF49" s="169">
        <v>0.875</v>
      </c>
      <c r="BG49" s="169">
        <v>0.89166666666666672</v>
      </c>
      <c r="BH49" s="169">
        <v>0.91180555555555565</v>
      </c>
    </row>
    <row r="50" spans="1:63" s="162" customFormat="1" ht="18" customHeight="1" x14ac:dyDescent="0.25">
      <c r="A50" s="157"/>
      <c r="B50" s="165" t="s">
        <v>66</v>
      </c>
      <c r="C50" s="166" t="s">
        <v>9</v>
      </c>
      <c r="D50" s="169">
        <v>0.26805555555555555</v>
      </c>
      <c r="E50" s="169">
        <v>0.27638888888888891</v>
      </c>
      <c r="F50" s="169">
        <v>0.28472222222222221</v>
      </c>
      <c r="G50" s="169">
        <v>0.29305555555555557</v>
      </c>
      <c r="H50" s="169">
        <v>0.30138888888888887</v>
      </c>
      <c r="I50" s="169">
        <v>0.30972222222222223</v>
      </c>
      <c r="J50" s="169">
        <v>0.31805555555555554</v>
      </c>
      <c r="K50" s="169">
        <v>0.3263888888888889</v>
      </c>
      <c r="L50" s="169">
        <v>0.3347222222222222</v>
      </c>
      <c r="M50" s="169">
        <v>0.34305555555555556</v>
      </c>
      <c r="N50" s="169">
        <v>0.35138888888888886</v>
      </c>
      <c r="O50" s="169">
        <v>0.35972222222222222</v>
      </c>
      <c r="P50" s="169">
        <v>0.36805555555555558</v>
      </c>
      <c r="Q50" s="169">
        <v>0.37638888888888888</v>
      </c>
      <c r="R50" s="169">
        <v>0.38472222222222224</v>
      </c>
      <c r="S50" s="169">
        <v>0.39305555555555555</v>
      </c>
      <c r="T50" s="169">
        <v>0.40138888888888891</v>
      </c>
      <c r="U50" s="169">
        <v>0.41805555555555557</v>
      </c>
      <c r="V50" s="169">
        <v>0.43472222222222223</v>
      </c>
      <c r="W50" s="169">
        <v>0.4513888888888889</v>
      </c>
      <c r="X50" s="169">
        <v>0.46805555555555556</v>
      </c>
      <c r="Y50" s="169">
        <v>0.48472222222222222</v>
      </c>
      <c r="Z50" s="169">
        <v>0.50138888888888888</v>
      </c>
      <c r="AA50" s="169">
        <v>0.5180555555555556</v>
      </c>
      <c r="AB50" s="169">
        <v>0.53472222222222221</v>
      </c>
      <c r="AC50" s="169">
        <v>0.55138888888888893</v>
      </c>
      <c r="AD50" s="169">
        <v>0.56805555555555554</v>
      </c>
      <c r="AE50" s="169">
        <v>0.58472222222222225</v>
      </c>
      <c r="AF50" s="169">
        <v>0.60138888888888886</v>
      </c>
      <c r="AG50" s="169">
        <v>0.61805555555555558</v>
      </c>
      <c r="AH50" s="169">
        <v>0.63472222222222219</v>
      </c>
      <c r="AI50" s="169">
        <v>0.65138888888888891</v>
      </c>
      <c r="AJ50" s="169">
        <v>0.65972222222222221</v>
      </c>
      <c r="AK50" s="169">
        <v>0.66805555555555551</v>
      </c>
      <c r="AL50" s="169">
        <v>0.67638888888888893</v>
      </c>
      <c r="AM50" s="169">
        <v>0.68472222222222223</v>
      </c>
      <c r="AN50" s="169">
        <v>0.69305555555555554</v>
      </c>
      <c r="AO50" s="169">
        <v>0.70138888888888884</v>
      </c>
      <c r="AP50" s="169">
        <v>0.70972222222222225</v>
      </c>
      <c r="AQ50" s="169">
        <v>0.71805555555555556</v>
      </c>
      <c r="AR50" s="169">
        <v>0.72638888888888886</v>
      </c>
      <c r="AS50" s="169">
        <v>0.73472222222222228</v>
      </c>
      <c r="AT50" s="169">
        <v>0.74305555555555558</v>
      </c>
      <c r="AU50" s="169">
        <v>0.75138888888888888</v>
      </c>
      <c r="AV50" s="169">
        <v>0.75972222222222219</v>
      </c>
      <c r="AW50" s="169">
        <v>0.7680555555555556</v>
      </c>
      <c r="AX50" s="169">
        <v>0.77638888888888891</v>
      </c>
      <c r="AY50" s="169">
        <v>0.78472222222222221</v>
      </c>
      <c r="AZ50" s="169">
        <v>0.79305555555555551</v>
      </c>
      <c r="BA50" s="169">
        <v>0.80138888888888893</v>
      </c>
      <c r="BB50" s="169">
        <v>0.80972222222222223</v>
      </c>
      <c r="BC50" s="169">
        <v>0.82638888888888884</v>
      </c>
      <c r="BD50" s="169">
        <v>0.84305555555555556</v>
      </c>
      <c r="BE50" s="169">
        <v>0.85972222222222228</v>
      </c>
      <c r="BF50" s="169">
        <v>0.87638888888888888</v>
      </c>
      <c r="BG50" s="169">
        <v>0.8930555555555556</v>
      </c>
      <c r="BH50" s="169">
        <v>0.91319444444444453</v>
      </c>
    </row>
    <row r="51" spans="1:63" s="162" customFormat="1" ht="18" customHeight="1" x14ac:dyDescent="0.25">
      <c r="A51" s="157"/>
      <c r="B51" s="170" t="s">
        <v>65</v>
      </c>
      <c r="C51" s="166" t="s">
        <v>11</v>
      </c>
      <c r="D51" s="169">
        <v>0.27083333333333331</v>
      </c>
      <c r="E51" s="169">
        <v>0.27916666666666667</v>
      </c>
      <c r="F51" s="169">
        <v>0.28749999999999998</v>
      </c>
      <c r="G51" s="169">
        <v>0.29583333333333334</v>
      </c>
      <c r="H51" s="169">
        <v>0.30416666666666664</v>
      </c>
      <c r="I51" s="169">
        <v>0.3125</v>
      </c>
      <c r="J51" s="169">
        <v>0.32083333333333336</v>
      </c>
      <c r="K51" s="169">
        <v>0.32916666666666666</v>
      </c>
      <c r="L51" s="169">
        <v>0.33750000000000002</v>
      </c>
      <c r="M51" s="169">
        <v>0.34583333333333333</v>
      </c>
      <c r="N51" s="169">
        <v>0.35416666666666669</v>
      </c>
      <c r="O51" s="169">
        <v>0.36249999999999999</v>
      </c>
      <c r="P51" s="169">
        <v>0.37083333333333335</v>
      </c>
      <c r="Q51" s="169">
        <v>0.37916666666666665</v>
      </c>
      <c r="R51" s="169">
        <v>0.38750000000000001</v>
      </c>
      <c r="S51" s="169">
        <v>0.39583333333333331</v>
      </c>
      <c r="T51" s="169">
        <v>0.40416666666666667</v>
      </c>
      <c r="U51" s="169">
        <v>0.42083333333333334</v>
      </c>
      <c r="V51" s="169">
        <v>0.4375</v>
      </c>
      <c r="W51" s="169">
        <v>0.45416666666666666</v>
      </c>
      <c r="X51" s="169">
        <v>0.47083333333333333</v>
      </c>
      <c r="Y51" s="169">
        <v>0.48749999999999999</v>
      </c>
      <c r="Z51" s="169">
        <v>0.50416666666666665</v>
      </c>
      <c r="AA51" s="169">
        <v>0.52083333333333337</v>
      </c>
      <c r="AB51" s="169">
        <v>0.53749999999999998</v>
      </c>
      <c r="AC51" s="169">
        <v>0.5541666666666667</v>
      </c>
      <c r="AD51" s="169">
        <v>0.5708333333333333</v>
      </c>
      <c r="AE51" s="169">
        <v>0.58750000000000002</v>
      </c>
      <c r="AF51" s="169">
        <v>0.60416666666666663</v>
      </c>
      <c r="AG51" s="169">
        <v>0.62083333333333335</v>
      </c>
      <c r="AH51" s="169">
        <v>0.63749999999999996</v>
      </c>
      <c r="AI51" s="169">
        <v>0.65416666666666667</v>
      </c>
      <c r="AJ51" s="169">
        <v>0.66249999999999998</v>
      </c>
      <c r="AK51" s="169">
        <v>0.67083333333333328</v>
      </c>
      <c r="AL51" s="169">
        <v>0.6791666666666667</v>
      </c>
      <c r="AM51" s="169">
        <v>0.6875</v>
      </c>
      <c r="AN51" s="169">
        <v>0.6958333333333333</v>
      </c>
      <c r="AO51" s="169">
        <v>0.70416666666666672</v>
      </c>
      <c r="AP51" s="169">
        <v>0.71250000000000002</v>
      </c>
      <c r="AQ51" s="169">
        <v>0.72083333333333333</v>
      </c>
      <c r="AR51" s="169">
        <v>0.72916666666666663</v>
      </c>
      <c r="AS51" s="169">
        <v>0.73750000000000004</v>
      </c>
      <c r="AT51" s="169">
        <v>0.74583333333333335</v>
      </c>
      <c r="AU51" s="169">
        <v>0.75416666666666665</v>
      </c>
      <c r="AV51" s="169">
        <v>0.76249999999999996</v>
      </c>
      <c r="AW51" s="169">
        <v>0.77083333333333337</v>
      </c>
      <c r="AX51" s="169">
        <v>0.77916666666666667</v>
      </c>
      <c r="AY51" s="169">
        <v>0.78749999999999998</v>
      </c>
      <c r="AZ51" s="169">
        <v>0.79583333333333328</v>
      </c>
      <c r="BA51" s="169">
        <v>0.8041666666666667</v>
      </c>
      <c r="BB51" s="169">
        <v>0.8125</v>
      </c>
      <c r="BC51" s="169">
        <v>0.82916666666666672</v>
      </c>
      <c r="BD51" s="169">
        <v>0.84583333333333333</v>
      </c>
      <c r="BE51" s="169">
        <v>0.86250000000000004</v>
      </c>
      <c r="BF51" s="169">
        <v>0.87916666666666665</v>
      </c>
      <c r="BG51" s="169">
        <v>0.89583333333333337</v>
      </c>
      <c r="BH51" s="169">
        <v>0.9159722222222223</v>
      </c>
    </row>
    <row r="52" spans="1:63" s="162" customFormat="1" ht="18" customHeight="1" x14ac:dyDescent="0.25">
      <c r="A52" s="157"/>
      <c r="B52" s="161"/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94"/>
      <c r="X52" s="161"/>
      <c r="Y52" s="161"/>
      <c r="Z52" s="161"/>
      <c r="AA52" s="161"/>
      <c r="AB52" s="161"/>
      <c r="AC52" s="161"/>
      <c r="AD52" s="161"/>
      <c r="AE52" s="161"/>
      <c r="AF52" s="161"/>
      <c r="AG52" s="161"/>
      <c r="AH52" s="161"/>
      <c r="AI52" s="161"/>
      <c r="AJ52" s="161"/>
      <c r="AK52" s="161"/>
      <c r="AL52" s="161"/>
      <c r="AM52" s="161"/>
      <c r="AN52" s="161"/>
      <c r="AO52" s="161"/>
      <c r="AP52" s="161"/>
      <c r="AQ52" s="161"/>
      <c r="AR52" s="161"/>
      <c r="AS52" s="161"/>
      <c r="AT52" s="161"/>
      <c r="AU52" s="161"/>
      <c r="AV52" s="161"/>
      <c r="AW52" s="161"/>
      <c r="AX52" s="161"/>
      <c r="AY52" s="161"/>
      <c r="AZ52" s="161"/>
      <c r="BA52" s="161"/>
      <c r="BB52" s="161"/>
      <c r="BC52" s="161"/>
      <c r="BD52" s="161"/>
      <c r="BE52" s="161"/>
      <c r="BF52" s="161"/>
      <c r="BG52" s="161"/>
      <c r="BH52" s="161"/>
      <c r="BI52" s="161"/>
      <c r="BJ52" s="161"/>
      <c r="BK52" s="161"/>
    </row>
    <row r="53" spans="1:63" s="162" customFormat="1" ht="18" customHeight="1" x14ac:dyDescent="0.25">
      <c r="A53" s="157"/>
      <c r="B53" s="161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94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1"/>
      <c r="AI53" s="161"/>
      <c r="AJ53" s="161"/>
      <c r="AK53" s="161"/>
      <c r="AL53" s="161"/>
      <c r="AM53" s="161"/>
      <c r="AN53" s="161"/>
      <c r="AO53" s="161"/>
      <c r="AP53" s="161"/>
      <c r="AQ53" s="161"/>
      <c r="AR53" s="161"/>
      <c r="AS53" s="161"/>
      <c r="AT53" s="161"/>
      <c r="AU53" s="161"/>
      <c r="AV53" s="161"/>
      <c r="AW53" s="161"/>
      <c r="AX53" s="161"/>
      <c r="AY53" s="161"/>
      <c r="AZ53" s="161"/>
      <c r="BA53" s="161"/>
      <c r="BB53" s="161"/>
      <c r="BC53" s="161"/>
      <c r="BD53" s="161"/>
      <c r="BE53" s="161"/>
      <c r="BF53" s="161"/>
      <c r="BG53" s="161"/>
      <c r="BH53" s="161"/>
      <c r="BI53" s="161"/>
      <c r="BJ53" s="161"/>
      <c r="BK53" s="161"/>
    </row>
    <row r="54" spans="1:63" s="162" customFormat="1" ht="18" customHeight="1" x14ac:dyDescent="0.25">
      <c r="A54" s="157"/>
      <c r="B54" s="161"/>
      <c r="C54" s="161"/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61"/>
      <c r="AH54" s="161"/>
      <c r="AI54" s="161"/>
      <c r="AJ54" s="161"/>
      <c r="AK54" s="161"/>
      <c r="AL54" s="161"/>
      <c r="AM54" s="161"/>
      <c r="AN54" s="161"/>
      <c r="AO54" s="161"/>
      <c r="AP54" s="161"/>
      <c r="AQ54" s="161"/>
      <c r="AR54" s="161"/>
      <c r="AS54" s="161"/>
      <c r="AT54" s="161"/>
      <c r="AU54" s="161"/>
      <c r="AV54" s="161"/>
      <c r="AW54" s="161"/>
      <c r="AX54" s="161"/>
      <c r="AY54" s="161"/>
      <c r="AZ54" s="161"/>
      <c r="BA54" s="161"/>
      <c r="BB54" s="161"/>
      <c r="BC54" s="161"/>
      <c r="BD54" s="161"/>
      <c r="BE54" s="161"/>
      <c r="BF54" s="161"/>
      <c r="BG54" s="161"/>
      <c r="BH54" s="161"/>
      <c r="BI54" s="161"/>
      <c r="BJ54" s="161"/>
      <c r="BK54" s="161"/>
    </row>
    <row r="55" spans="1:63" s="162" customFormat="1" ht="18" customHeight="1" x14ac:dyDescent="0.25">
      <c r="A55" s="157"/>
      <c r="B55" s="161"/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94"/>
      <c r="X55" s="161"/>
      <c r="Y55" s="161"/>
      <c r="Z55" s="161"/>
      <c r="AA55" s="161"/>
      <c r="AB55" s="161"/>
      <c r="AC55" s="161"/>
      <c r="AD55" s="161"/>
      <c r="AE55" s="161"/>
      <c r="AF55" s="161"/>
      <c r="AG55" s="161"/>
      <c r="AH55" s="161"/>
      <c r="AI55" s="161"/>
      <c r="AJ55" s="161"/>
      <c r="AK55" s="161"/>
      <c r="AL55" s="161"/>
      <c r="AM55" s="161"/>
      <c r="AN55" s="161"/>
      <c r="AO55" s="161"/>
      <c r="AP55" s="161"/>
      <c r="AQ55" s="161"/>
      <c r="AR55" s="161"/>
      <c r="AS55" s="161"/>
      <c r="AT55" s="161"/>
      <c r="AU55" s="161"/>
      <c r="AV55" s="161"/>
      <c r="AW55" s="161"/>
      <c r="AX55" s="161"/>
      <c r="AY55" s="161"/>
      <c r="AZ55" s="161"/>
      <c r="BA55" s="161"/>
      <c r="BB55" s="161"/>
      <c r="BC55" s="161"/>
      <c r="BD55" s="161"/>
      <c r="BE55" s="161"/>
      <c r="BF55" s="161"/>
      <c r="BG55" s="161"/>
      <c r="BH55" s="161"/>
      <c r="BI55" s="161"/>
      <c r="BJ55" s="161"/>
      <c r="BK55" s="161"/>
    </row>
    <row r="56" spans="1:63" s="162" customFormat="1" ht="18" customHeight="1" x14ac:dyDescent="0.25">
      <c r="A56" s="157"/>
      <c r="B56" s="161"/>
      <c r="C56" s="161"/>
      <c r="D56" s="161"/>
      <c r="E56" s="161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94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61"/>
      <c r="AI56" s="161"/>
      <c r="AJ56" s="161"/>
      <c r="AK56" s="161"/>
      <c r="AL56" s="161"/>
      <c r="AM56" s="161"/>
      <c r="AN56" s="161"/>
      <c r="AO56" s="161"/>
      <c r="AP56" s="161"/>
      <c r="AQ56" s="161"/>
      <c r="AR56" s="161"/>
      <c r="AS56" s="161"/>
      <c r="AT56" s="161"/>
      <c r="AU56" s="161"/>
      <c r="AV56" s="161"/>
      <c r="AW56" s="161"/>
      <c r="AX56" s="161"/>
      <c r="AY56" s="161"/>
      <c r="AZ56" s="161"/>
      <c r="BA56" s="161"/>
      <c r="BB56" s="161"/>
      <c r="BC56" s="161"/>
      <c r="BD56" s="161"/>
      <c r="BE56" s="161"/>
      <c r="BF56" s="161"/>
      <c r="BG56" s="161"/>
      <c r="BH56" s="161"/>
      <c r="BI56" s="161"/>
      <c r="BJ56" s="161"/>
      <c r="BK56" s="161"/>
    </row>
    <row r="57" spans="1:63" s="162" customFormat="1" ht="18" customHeight="1" x14ac:dyDescent="0.25">
      <c r="A57" s="157"/>
      <c r="B57" s="161"/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94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1"/>
      <c r="AK57" s="161"/>
      <c r="AL57" s="161"/>
      <c r="AM57" s="161"/>
      <c r="AN57" s="161"/>
      <c r="AO57" s="161"/>
      <c r="AP57" s="161"/>
      <c r="AQ57" s="161"/>
      <c r="AR57" s="161"/>
      <c r="AS57" s="161"/>
      <c r="AT57" s="161"/>
      <c r="AU57" s="161"/>
      <c r="AV57" s="161"/>
      <c r="AW57" s="161"/>
      <c r="AX57" s="161"/>
      <c r="AY57" s="161"/>
      <c r="AZ57" s="161"/>
      <c r="BA57" s="161"/>
      <c r="BB57" s="161"/>
      <c r="BC57" s="161"/>
      <c r="BD57" s="161"/>
      <c r="BE57" s="161"/>
      <c r="BF57" s="161"/>
      <c r="BG57" s="161"/>
      <c r="BH57" s="161"/>
      <c r="BI57" s="161"/>
      <c r="BJ57" s="161"/>
      <c r="BK57" s="161"/>
    </row>
    <row r="58" spans="1:63" s="162" customFormat="1" ht="18" customHeight="1" x14ac:dyDescent="0.25">
      <c r="A58" s="157"/>
      <c r="B58" s="161"/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94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61"/>
      <c r="AI58" s="161"/>
      <c r="AJ58" s="161"/>
      <c r="AK58" s="161"/>
      <c r="AL58" s="161"/>
      <c r="AM58" s="161"/>
      <c r="AN58" s="161"/>
      <c r="AO58" s="161"/>
      <c r="AP58" s="161"/>
      <c r="AQ58" s="161"/>
      <c r="AR58" s="161"/>
      <c r="AS58" s="161"/>
      <c r="AT58" s="161"/>
      <c r="AU58" s="161"/>
      <c r="AV58" s="161"/>
      <c r="AW58" s="161"/>
      <c r="AX58" s="161"/>
      <c r="AY58" s="161"/>
      <c r="AZ58" s="161"/>
      <c r="BA58" s="161"/>
      <c r="BB58" s="161"/>
      <c r="BC58" s="161"/>
      <c r="BD58" s="161"/>
      <c r="BE58" s="161"/>
      <c r="BF58" s="161"/>
      <c r="BG58" s="161"/>
      <c r="BH58" s="161"/>
      <c r="BI58" s="161"/>
      <c r="BJ58" s="161"/>
      <c r="BK58" s="161"/>
    </row>
    <row r="59" spans="1:63" s="162" customFormat="1" ht="18" customHeight="1" x14ac:dyDescent="0.25">
      <c r="A59" s="157"/>
      <c r="B59" s="161"/>
      <c r="C59" s="161"/>
      <c r="D59" s="161"/>
      <c r="E59" s="161"/>
      <c r="F59" s="161"/>
      <c r="G59" s="161"/>
      <c r="H59" s="161"/>
      <c r="I59" s="161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94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  <c r="AI59" s="161"/>
      <c r="AJ59" s="161"/>
      <c r="AK59" s="161"/>
      <c r="AL59" s="161"/>
      <c r="AM59" s="161"/>
      <c r="AN59" s="161"/>
      <c r="AO59" s="161"/>
      <c r="AP59" s="161"/>
      <c r="AQ59" s="161"/>
      <c r="AR59" s="161"/>
      <c r="AS59" s="161"/>
      <c r="AT59" s="161"/>
      <c r="AU59" s="161"/>
      <c r="AV59" s="161"/>
      <c r="AW59" s="161"/>
      <c r="AX59" s="161"/>
      <c r="AY59" s="161"/>
      <c r="AZ59" s="161"/>
      <c r="BA59" s="161"/>
      <c r="BB59" s="161"/>
      <c r="BC59" s="161"/>
      <c r="BD59" s="161"/>
      <c r="BE59" s="161"/>
      <c r="BF59" s="161"/>
      <c r="BG59" s="161"/>
      <c r="BH59" s="161"/>
      <c r="BI59" s="161"/>
      <c r="BJ59" s="161"/>
      <c r="BK59" s="161"/>
    </row>
    <row r="60" spans="1:63" s="162" customFormat="1" ht="18" customHeight="1" x14ac:dyDescent="0.25">
      <c r="A60" s="157"/>
      <c r="B60" s="161"/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94"/>
      <c r="X60" s="161"/>
      <c r="Y60" s="161"/>
      <c r="Z60" s="161"/>
      <c r="AA60" s="161"/>
      <c r="AB60" s="161"/>
      <c r="AC60" s="161"/>
      <c r="AD60" s="161"/>
      <c r="AE60" s="161"/>
      <c r="AF60" s="161"/>
      <c r="AG60" s="161"/>
      <c r="AH60" s="161"/>
      <c r="AI60" s="161"/>
      <c r="AJ60" s="161"/>
      <c r="AK60" s="161"/>
      <c r="AL60" s="161"/>
      <c r="AM60" s="161"/>
      <c r="AN60" s="161"/>
      <c r="AO60" s="161"/>
      <c r="AP60" s="161"/>
      <c r="AQ60" s="161"/>
      <c r="AR60" s="161"/>
      <c r="AS60" s="161"/>
      <c r="AT60" s="161"/>
      <c r="AU60" s="161"/>
      <c r="AV60" s="161"/>
      <c r="AW60" s="161"/>
      <c r="AX60" s="161"/>
      <c r="AY60" s="161"/>
      <c r="AZ60" s="161"/>
      <c r="BA60" s="161"/>
      <c r="BB60" s="161"/>
      <c r="BC60" s="161"/>
      <c r="BD60" s="161"/>
      <c r="BE60" s="161"/>
      <c r="BF60" s="161"/>
      <c r="BG60" s="161"/>
      <c r="BH60" s="161"/>
      <c r="BI60" s="161"/>
      <c r="BJ60" s="161"/>
      <c r="BK60" s="161"/>
    </row>
    <row r="61" spans="1:63" s="162" customFormat="1" ht="18" customHeight="1" x14ac:dyDescent="0.25">
      <c r="A61" s="157"/>
      <c r="B61" s="161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94"/>
      <c r="X61" s="161"/>
      <c r="Y61" s="161"/>
      <c r="Z61" s="161"/>
      <c r="AA61" s="161"/>
      <c r="AB61" s="161"/>
      <c r="AC61" s="161"/>
      <c r="AD61" s="161"/>
      <c r="AE61" s="161"/>
      <c r="AF61" s="161"/>
      <c r="AG61" s="161"/>
      <c r="AH61" s="161"/>
      <c r="AI61" s="161"/>
      <c r="AJ61" s="161"/>
      <c r="AK61" s="161"/>
      <c r="AL61" s="161"/>
      <c r="AM61" s="161"/>
      <c r="AN61" s="161"/>
      <c r="AO61" s="161"/>
      <c r="AP61" s="161"/>
      <c r="AQ61" s="161"/>
      <c r="AR61" s="161"/>
      <c r="AS61" s="161"/>
      <c r="AT61" s="161"/>
      <c r="AU61" s="161"/>
      <c r="AV61" s="161"/>
      <c r="AW61" s="161"/>
      <c r="AX61" s="161"/>
      <c r="AY61" s="161"/>
      <c r="AZ61" s="161"/>
      <c r="BA61" s="161"/>
      <c r="BB61" s="161"/>
      <c r="BC61" s="161"/>
      <c r="BD61" s="161"/>
      <c r="BE61" s="161"/>
      <c r="BF61" s="161"/>
      <c r="BG61" s="161"/>
      <c r="BH61" s="161"/>
      <c r="BI61" s="161"/>
      <c r="BJ61" s="161"/>
      <c r="BK61" s="161"/>
    </row>
    <row r="62" spans="1:63" s="162" customFormat="1" ht="18" customHeight="1" x14ac:dyDescent="0.25">
      <c r="A62" s="157"/>
      <c r="B62" s="161"/>
      <c r="C62" s="161"/>
      <c r="D62" s="161"/>
      <c r="E62" s="161"/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94"/>
      <c r="X62" s="161"/>
      <c r="Y62" s="161"/>
      <c r="Z62" s="161"/>
      <c r="AA62" s="161"/>
      <c r="AB62" s="161"/>
      <c r="AC62" s="161"/>
      <c r="AD62" s="161"/>
      <c r="AE62" s="161"/>
      <c r="AF62" s="161"/>
      <c r="AG62" s="161"/>
      <c r="AH62" s="161"/>
      <c r="AI62" s="161"/>
      <c r="AJ62" s="161"/>
      <c r="AK62" s="161"/>
      <c r="AL62" s="161"/>
      <c r="AM62" s="161"/>
      <c r="AN62" s="161"/>
      <c r="AO62" s="161"/>
      <c r="AP62" s="161"/>
      <c r="AQ62" s="161"/>
      <c r="AR62" s="161"/>
      <c r="AS62" s="161"/>
      <c r="AT62" s="161"/>
      <c r="AU62" s="161"/>
      <c r="AV62" s="161"/>
      <c r="AW62" s="161"/>
      <c r="AX62" s="161"/>
      <c r="AY62" s="161"/>
      <c r="AZ62" s="161"/>
      <c r="BA62" s="161"/>
      <c r="BB62" s="161"/>
      <c r="BC62" s="161"/>
      <c r="BD62" s="161"/>
      <c r="BE62" s="161"/>
      <c r="BF62" s="161"/>
      <c r="BG62" s="161"/>
      <c r="BH62" s="161"/>
      <c r="BI62" s="161"/>
      <c r="BJ62" s="161"/>
      <c r="BK62" s="161"/>
    </row>
    <row r="63" spans="1:63" s="162" customFormat="1" ht="18" customHeight="1" x14ac:dyDescent="0.25">
      <c r="A63" s="157"/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94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  <c r="AH63" s="161"/>
      <c r="AI63" s="161"/>
      <c r="AJ63" s="161"/>
      <c r="AK63" s="161"/>
      <c r="AL63" s="161"/>
      <c r="AM63" s="161"/>
      <c r="AN63" s="161"/>
      <c r="AO63" s="161"/>
      <c r="AP63" s="161"/>
      <c r="AQ63" s="161"/>
      <c r="AR63" s="161"/>
      <c r="AS63" s="161"/>
      <c r="AT63" s="161"/>
      <c r="AU63" s="161"/>
      <c r="AV63" s="161"/>
      <c r="AW63" s="161"/>
      <c r="AX63" s="161"/>
      <c r="AY63" s="161"/>
      <c r="AZ63" s="161"/>
      <c r="BA63" s="161"/>
      <c r="BB63" s="161"/>
      <c r="BC63" s="161"/>
      <c r="BD63" s="161"/>
      <c r="BE63" s="161"/>
      <c r="BF63" s="161"/>
      <c r="BG63" s="161"/>
      <c r="BH63" s="161"/>
      <c r="BI63" s="161"/>
      <c r="BJ63" s="161"/>
      <c r="BK63" s="161"/>
    </row>
    <row r="64" spans="1:63" s="162" customFormat="1" ht="18" customHeight="1" outlineLevel="1" x14ac:dyDescent="0.25">
      <c r="A64" s="157"/>
      <c r="B64" s="161"/>
      <c r="C64" s="161"/>
      <c r="D64" s="161"/>
      <c r="E64" s="161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94"/>
      <c r="X64" s="161"/>
      <c r="Y64" s="161"/>
      <c r="Z64" s="161"/>
      <c r="AA64" s="161"/>
      <c r="AB64" s="161"/>
      <c r="AC64" s="161"/>
      <c r="AD64" s="161"/>
      <c r="AE64" s="161"/>
      <c r="AF64" s="161"/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/>
      <c r="AS64" s="161"/>
      <c r="AT64" s="161"/>
      <c r="AU64" s="161"/>
      <c r="AV64" s="161"/>
      <c r="AW64" s="161"/>
      <c r="AX64" s="161"/>
      <c r="AY64" s="161"/>
      <c r="AZ64" s="161"/>
      <c r="BA64" s="161"/>
      <c r="BB64" s="161"/>
      <c r="BC64" s="161"/>
      <c r="BD64" s="161"/>
      <c r="BE64" s="161"/>
      <c r="BF64" s="161"/>
      <c r="BG64" s="161"/>
      <c r="BH64" s="161"/>
      <c r="BI64" s="161"/>
      <c r="BJ64" s="161"/>
      <c r="BK64" s="161"/>
    </row>
    <row r="65" spans="1:63" s="162" customFormat="1" ht="18" customHeight="1" x14ac:dyDescent="0.25">
      <c r="A65" s="157"/>
      <c r="B65" s="161"/>
      <c r="C65" s="161"/>
      <c r="D65" s="161"/>
      <c r="E65" s="161"/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94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1"/>
      <c r="AI65" s="161"/>
      <c r="AJ65" s="161"/>
      <c r="AK65" s="161"/>
      <c r="AL65" s="161"/>
      <c r="AM65" s="161"/>
      <c r="AN65" s="161"/>
      <c r="AO65" s="161"/>
      <c r="AP65" s="161"/>
      <c r="AQ65" s="161"/>
      <c r="AR65" s="161"/>
      <c r="AS65" s="161"/>
      <c r="AT65" s="161"/>
      <c r="AU65" s="161"/>
      <c r="AV65" s="161"/>
      <c r="AW65" s="161"/>
      <c r="AX65" s="161"/>
      <c r="AY65" s="161"/>
      <c r="AZ65" s="161"/>
      <c r="BA65" s="161"/>
      <c r="BB65" s="161"/>
      <c r="BC65" s="161"/>
      <c r="BD65" s="161"/>
      <c r="BE65" s="161"/>
      <c r="BF65" s="161"/>
      <c r="BG65" s="161"/>
      <c r="BH65" s="161"/>
      <c r="BI65" s="161"/>
      <c r="BJ65" s="161"/>
      <c r="BK65" s="161"/>
    </row>
    <row r="66" spans="1:63" s="162" customFormat="1" ht="18" customHeight="1" x14ac:dyDescent="0.25">
      <c r="A66" s="157"/>
      <c r="B66" s="161"/>
      <c r="C66" s="161"/>
      <c r="D66" s="161"/>
      <c r="E66" s="161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  <c r="W66" s="194"/>
      <c r="X66" s="161"/>
      <c r="Y66" s="161"/>
      <c r="Z66" s="161"/>
      <c r="AA66" s="161"/>
      <c r="AB66" s="161"/>
      <c r="AC66" s="161"/>
      <c r="AD66" s="161"/>
      <c r="AE66" s="161"/>
      <c r="AF66" s="161"/>
      <c r="AG66" s="161"/>
      <c r="AH66" s="161"/>
      <c r="AI66" s="161"/>
      <c r="AJ66" s="161"/>
      <c r="AK66" s="161"/>
      <c r="AL66" s="161"/>
      <c r="AM66" s="161"/>
      <c r="AN66" s="161"/>
      <c r="AO66" s="161"/>
      <c r="AP66" s="161"/>
      <c r="AQ66" s="161"/>
      <c r="AR66" s="161"/>
      <c r="AS66" s="161"/>
      <c r="AT66" s="161"/>
      <c r="AU66" s="161"/>
      <c r="AV66" s="161"/>
      <c r="AW66" s="161"/>
      <c r="AX66" s="161"/>
      <c r="AY66" s="161"/>
      <c r="AZ66" s="161"/>
      <c r="BA66" s="161"/>
      <c r="BB66" s="161"/>
      <c r="BC66" s="161"/>
      <c r="BD66" s="161"/>
      <c r="BE66" s="161"/>
      <c r="BF66" s="161"/>
      <c r="BG66" s="161"/>
      <c r="BH66" s="161"/>
      <c r="BI66" s="161"/>
      <c r="BJ66" s="161"/>
      <c r="BK66" s="161"/>
    </row>
    <row r="67" spans="1:63" s="162" customFormat="1" ht="18" customHeight="1" outlineLevel="1" x14ac:dyDescent="0.25">
      <c r="A67" s="157"/>
      <c r="B67" s="161"/>
      <c r="C67" s="161"/>
      <c r="D67" s="161"/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94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1"/>
      <c r="AK67" s="161"/>
      <c r="AL67" s="161"/>
      <c r="AM67" s="161"/>
      <c r="AN67" s="161"/>
      <c r="AO67" s="161"/>
      <c r="AP67" s="161"/>
      <c r="AQ67" s="161"/>
      <c r="AR67" s="161"/>
      <c r="AS67" s="161"/>
      <c r="AT67" s="161"/>
      <c r="AU67" s="161"/>
      <c r="AV67" s="161"/>
      <c r="AW67" s="161"/>
      <c r="AX67" s="161"/>
      <c r="AY67" s="161"/>
      <c r="AZ67" s="161"/>
      <c r="BA67" s="161"/>
      <c r="BB67" s="161"/>
      <c r="BC67" s="161"/>
      <c r="BD67" s="161"/>
      <c r="BE67" s="161"/>
      <c r="BF67" s="161"/>
      <c r="BG67" s="161"/>
      <c r="BH67" s="161"/>
      <c r="BI67" s="161"/>
      <c r="BJ67" s="161"/>
      <c r="BK67" s="161"/>
    </row>
    <row r="68" spans="1:63" s="162" customFormat="1" ht="18" customHeight="1" outlineLevel="1" x14ac:dyDescent="0.25">
      <c r="A68" s="157"/>
      <c r="B68" s="161"/>
      <c r="C68" s="161"/>
      <c r="D68" s="161"/>
      <c r="E68" s="161"/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  <c r="W68" s="194"/>
      <c r="X68" s="161"/>
      <c r="Y68" s="161"/>
      <c r="Z68" s="161"/>
      <c r="AA68" s="161"/>
      <c r="AB68" s="161"/>
      <c r="AC68" s="161"/>
      <c r="AD68" s="161"/>
      <c r="AE68" s="161"/>
      <c r="AF68" s="161"/>
      <c r="AG68" s="161"/>
      <c r="AH68" s="161"/>
      <c r="AI68" s="161"/>
      <c r="AJ68" s="161"/>
      <c r="AK68" s="161"/>
      <c r="AL68" s="161"/>
      <c r="AM68" s="161"/>
      <c r="AN68" s="161"/>
      <c r="AO68" s="161"/>
      <c r="AP68" s="161"/>
      <c r="AQ68" s="161"/>
      <c r="AR68" s="161"/>
      <c r="AS68" s="161"/>
      <c r="AT68" s="161"/>
      <c r="AU68" s="161"/>
      <c r="AV68" s="161"/>
      <c r="AW68" s="161"/>
      <c r="AX68" s="161"/>
      <c r="AY68" s="161"/>
      <c r="AZ68" s="161"/>
      <c r="BA68" s="161"/>
      <c r="BB68" s="161"/>
      <c r="BC68" s="161"/>
      <c r="BD68" s="161"/>
      <c r="BE68" s="161"/>
      <c r="BF68" s="161"/>
      <c r="BG68" s="161"/>
      <c r="BH68" s="161"/>
      <c r="BI68" s="161"/>
      <c r="BJ68" s="161"/>
      <c r="BK68" s="161"/>
    </row>
    <row r="69" spans="1:63" s="162" customFormat="1" ht="18" customHeight="1" x14ac:dyDescent="0.25">
      <c r="A69" s="157"/>
      <c r="B69" s="161"/>
      <c r="C69" s="161"/>
      <c r="D69" s="161"/>
      <c r="E69" s="161"/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94"/>
      <c r="X69" s="161"/>
      <c r="Y69" s="161"/>
      <c r="Z69" s="161"/>
      <c r="AA69" s="161"/>
      <c r="AB69" s="161"/>
      <c r="AC69" s="161"/>
      <c r="AD69" s="161"/>
      <c r="AE69" s="161"/>
      <c r="AF69" s="161"/>
      <c r="AG69" s="161"/>
      <c r="AH69" s="161"/>
      <c r="AI69" s="161"/>
      <c r="AJ69" s="161"/>
      <c r="AK69" s="161"/>
      <c r="AL69" s="161"/>
      <c r="AM69" s="161"/>
      <c r="AN69" s="161"/>
      <c r="AO69" s="161"/>
      <c r="AP69" s="161"/>
      <c r="AQ69" s="161"/>
      <c r="AR69" s="161"/>
      <c r="AS69" s="161"/>
      <c r="AT69" s="161"/>
      <c r="AU69" s="161"/>
      <c r="AV69" s="161"/>
      <c r="AW69" s="161"/>
      <c r="AX69" s="161"/>
      <c r="AY69" s="161"/>
      <c r="AZ69" s="161"/>
      <c r="BA69" s="161"/>
      <c r="BB69" s="161"/>
      <c r="BC69" s="161"/>
      <c r="BD69" s="161"/>
      <c r="BE69" s="161"/>
      <c r="BF69" s="161"/>
      <c r="BG69" s="161"/>
      <c r="BH69" s="161"/>
      <c r="BI69" s="161"/>
      <c r="BJ69" s="161"/>
      <c r="BK69" s="161"/>
    </row>
    <row r="70" spans="1:63" s="162" customFormat="1" ht="18" customHeight="1" x14ac:dyDescent="0.25">
      <c r="A70" s="157"/>
      <c r="B70" s="161"/>
      <c r="C70" s="161"/>
      <c r="D70" s="161"/>
      <c r="E70" s="161"/>
      <c r="F70" s="161"/>
      <c r="G70" s="161"/>
      <c r="H70" s="161"/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61"/>
      <c r="U70" s="161"/>
      <c r="V70" s="161"/>
      <c r="W70" s="194"/>
      <c r="X70" s="161"/>
      <c r="Y70" s="161"/>
      <c r="Z70" s="161"/>
      <c r="AA70" s="161"/>
      <c r="AB70" s="161"/>
      <c r="AC70" s="161"/>
      <c r="AD70" s="161"/>
      <c r="AE70" s="161"/>
      <c r="AF70" s="161"/>
      <c r="AG70" s="161"/>
      <c r="AH70" s="161"/>
      <c r="AI70" s="161"/>
      <c r="AJ70" s="161"/>
      <c r="AK70" s="161"/>
      <c r="AL70" s="161"/>
      <c r="AM70" s="161"/>
      <c r="AN70" s="161"/>
      <c r="AO70" s="161"/>
      <c r="AP70" s="161"/>
      <c r="AQ70" s="161"/>
      <c r="AR70" s="161"/>
      <c r="AS70" s="161"/>
      <c r="AT70" s="161"/>
      <c r="AU70" s="161"/>
      <c r="AV70" s="161"/>
      <c r="AW70" s="161"/>
      <c r="AX70" s="161"/>
      <c r="AY70" s="161"/>
      <c r="AZ70" s="161"/>
      <c r="BA70" s="161"/>
      <c r="BB70" s="161"/>
      <c r="BC70" s="161"/>
      <c r="BD70" s="161"/>
      <c r="BE70" s="161"/>
      <c r="BF70" s="161"/>
      <c r="BG70" s="161"/>
      <c r="BH70" s="161"/>
      <c r="BI70" s="161"/>
      <c r="BJ70" s="161"/>
      <c r="BK70" s="161"/>
    </row>
    <row r="71" spans="1:63" s="162" customFormat="1" ht="18" customHeight="1" x14ac:dyDescent="0.25">
      <c r="A71" s="157"/>
      <c r="B71" s="16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61"/>
      <c r="U71" s="161"/>
      <c r="V71" s="161"/>
      <c r="W71" s="194"/>
      <c r="X71" s="161"/>
      <c r="Y71" s="161"/>
      <c r="Z71" s="161"/>
      <c r="AA71" s="161"/>
      <c r="AB71" s="161"/>
      <c r="AC71" s="161"/>
      <c r="AD71" s="161"/>
      <c r="AE71" s="161"/>
      <c r="AF71" s="161"/>
      <c r="AG71" s="161"/>
      <c r="AH71" s="161"/>
      <c r="AI71" s="161"/>
      <c r="AJ71" s="161"/>
      <c r="AK71" s="161"/>
      <c r="AL71" s="161"/>
      <c r="AM71" s="161"/>
      <c r="AN71" s="161"/>
      <c r="AO71" s="161"/>
      <c r="AP71" s="161"/>
      <c r="AQ71" s="161"/>
      <c r="AR71" s="161"/>
      <c r="AS71" s="161"/>
      <c r="AT71" s="161"/>
      <c r="AU71" s="161"/>
      <c r="AV71" s="161"/>
      <c r="AW71" s="161"/>
      <c r="AX71" s="161"/>
      <c r="AY71" s="161"/>
      <c r="AZ71" s="161"/>
      <c r="BA71" s="161"/>
      <c r="BB71" s="161"/>
      <c r="BC71" s="161"/>
      <c r="BD71" s="161"/>
      <c r="BE71" s="161"/>
      <c r="BF71" s="161"/>
      <c r="BG71" s="161"/>
      <c r="BH71" s="161"/>
      <c r="BI71" s="161"/>
      <c r="BJ71" s="161"/>
      <c r="BK71" s="161"/>
    </row>
    <row r="72" spans="1:63" s="162" customFormat="1" ht="18" customHeight="1" x14ac:dyDescent="0.25">
      <c r="A72" s="157"/>
      <c r="B72" s="161"/>
      <c r="C72" s="161"/>
      <c r="D72" s="161"/>
      <c r="E72" s="161"/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94"/>
      <c r="X72" s="161"/>
      <c r="Y72" s="161"/>
      <c r="Z72" s="161"/>
      <c r="AA72" s="161"/>
      <c r="AB72" s="161"/>
      <c r="AC72" s="161"/>
      <c r="AD72" s="161"/>
      <c r="AE72" s="161"/>
      <c r="AF72" s="161"/>
      <c r="AG72" s="161"/>
      <c r="AH72" s="161"/>
      <c r="AI72" s="161"/>
      <c r="AJ72" s="161"/>
      <c r="AK72" s="161"/>
      <c r="AL72" s="161"/>
      <c r="AM72" s="161"/>
      <c r="AN72" s="161"/>
      <c r="AO72" s="161"/>
      <c r="AP72" s="161"/>
      <c r="AQ72" s="161"/>
      <c r="AR72" s="161"/>
      <c r="AS72" s="161"/>
      <c r="AT72" s="161"/>
      <c r="AU72" s="161"/>
      <c r="AV72" s="161"/>
      <c r="AW72" s="161"/>
      <c r="AX72" s="161"/>
      <c r="AY72" s="161"/>
      <c r="AZ72" s="161"/>
      <c r="BA72" s="161"/>
      <c r="BB72" s="161"/>
      <c r="BC72" s="161"/>
      <c r="BD72" s="161"/>
      <c r="BE72" s="161"/>
      <c r="BF72" s="161"/>
      <c r="BG72" s="161"/>
      <c r="BH72" s="161"/>
      <c r="BI72" s="161"/>
      <c r="BJ72" s="161"/>
      <c r="BK72" s="161"/>
    </row>
    <row r="73" spans="1:63" s="162" customFormat="1" ht="18" customHeight="1" x14ac:dyDescent="0.25">
      <c r="A73" s="157"/>
      <c r="B73" s="161"/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94"/>
      <c r="X73" s="161"/>
      <c r="Y73" s="161"/>
      <c r="Z73" s="161"/>
      <c r="AA73" s="161"/>
      <c r="AB73" s="161"/>
      <c r="AC73" s="161"/>
      <c r="AD73" s="161"/>
      <c r="AE73" s="161"/>
      <c r="AF73" s="161"/>
      <c r="AG73" s="161"/>
      <c r="AH73" s="161"/>
      <c r="AI73" s="161"/>
      <c r="AJ73" s="161"/>
      <c r="AK73" s="161"/>
      <c r="AL73" s="161"/>
      <c r="AM73" s="161"/>
      <c r="AN73" s="161"/>
      <c r="AO73" s="161"/>
      <c r="AP73" s="161"/>
      <c r="AQ73" s="161"/>
      <c r="AR73" s="161"/>
      <c r="AS73" s="161"/>
      <c r="AT73" s="161"/>
      <c r="AU73" s="161"/>
      <c r="AV73" s="161"/>
      <c r="AW73" s="161"/>
      <c r="AX73" s="161"/>
      <c r="AY73" s="161"/>
      <c r="AZ73" s="161"/>
      <c r="BA73" s="161"/>
      <c r="BB73" s="161"/>
      <c r="BC73" s="161"/>
      <c r="BD73" s="161"/>
      <c r="BE73" s="161"/>
      <c r="BF73" s="161"/>
      <c r="BG73" s="161"/>
      <c r="BH73" s="161"/>
      <c r="BI73" s="161"/>
      <c r="BJ73" s="161"/>
      <c r="BK73" s="161"/>
    </row>
    <row r="74" spans="1:63" s="162" customFormat="1" ht="18" customHeight="1" x14ac:dyDescent="0.25">
      <c r="A74" s="157"/>
      <c r="B74" s="161"/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94"/>
      <c r="X74" s="161"/>
      <c r="Y74" s="161"/>
      <c r="Z74" s="161"/>
      <c r="AA74" s="161"/>
      <c r="AB74" s="161"/>
      <c r="AC74" s="161"/>
      <c r="AD74" s="161"/>
      <c r="AE74" s="161"/>
      <c r="AF74" s="161"/>
      <c r="AG74" s="161"/>
      <c r="AH74" s="161"/>
      <c r="AI74" s="161"/>
      <c r="AJ74" s="161"/>
      <c r="AK74" s="161"/>
      <c r="AL74" s="161"/>
      <c r="AM74" s="161"/>
      <c r="AN74" s="161"/>
      <c r="AO74" s="161"/>
      <c r="AP74" s="161"/>
      <c r="AQ74" s="161"/>
      <c r="AR74" s="161"/>
      <c r="AS74" s="161"/>
      <c r="AT74" s="161"/>
      <c r="AU74" s="161"/>
      <c r="AV74" s="161"/>
      <c r="AW74" s="161"/>
      <c r="AX74" s="161"/>
      <c r="AY74" s="161"/>
      <c r="AZ74" s="161"/>
      <c r="BA74" s="161"/>
      <c r="BB74" s="161"/>
      <c r="BC74" s="161"/>
      <c r="BD74" s="161"/>
      <c r="BE74" s="161"/>
      <c r="BF74" s="161"/>
      <c r="BG74" s="161"/>
      <c r="BH74" s="161"/>
      <c r="BI74" s="161"/>
      <c r="BJ74" s="161"/>
      <c r="BK74" s="161"/>
    </row>
    <row r="75" spans="1:63" s="162" customFormat="1" ht="45" customHeight="1" x14ac:dyDescent="0.25">
      <c r="A75" s="157"/>
      <c r="B75" s="161"/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94"/>
      <c r="X75" s="161"/>
      <c r="Y75" s="161"/>
      <c r="Z75" s="161"/>
      <c r="AA75" s="161"/>
      <c r="AB75" s="161"/>
      <c r="AC75" s="161"/>
      <c r="AD75" s="161"/>
      <c r="AE75" s="161"/>
      <c r="AF75" s="161"/>
      <c r="AG75" s="161"/>
      <c r="AH75" s="161"/>
      <c r="AI75" s="161"/>
      <c r="AJ75" s="161"/>
      <c r="AK75" s="161"/>
      <c r="AL75" s="161"/>
      <c r="AM75" s="161"/>
      <c r="AN75" s="161"/>
      <c r="AO75" s="161"/>
      <c r="AP75" s="161"/>
      <c r="AQ75" s="161"/>
      <c r="AR75" s="161"/>
      <c r="AS75" s="161"/>
      <c r="AT75" s="161"/>
      <c r="AU75" s="161"/>
      <c r="AV75" s="161"/>
      <c r="AW75" s="161"/>
      <c r="AX75" s="161"/>
      <c r="AY75" s="161"/>
      <c r="AZ75" s="161"/>
      <c r="BA75" s="161"/>
      <c r="BB75" s="161"/>
      <c r="BC75" s="161"/>
      <c r="BD75" s="161"/>
      <c r="BE75" s="161"/>
      <c r="BF75" s="161"/>
      <c r="BG75" s="161"/>
      <c r="BH75" s="161"/>
      <c r="BI75" s="161"/>
      <c r="BJ75" s="161"/>
      <c r="BK75" s="161"/>
    </row>
    <row r="76" spans="1:63" s="162" customFormat="1" ht="18" customHeight="1" x14ac:dyDescent="0.25">
      <c r="A76" s="157"/>
      <c r="B76" s="161"/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61"/>
      <c r="U76" s="161"/>
      <c r="V76" s="161"/>
      <c r="W76" s="194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1"/>
      <c r="AO76" s="161"/>
      <c r="AP76" s="161"/>
      <c r="AQ76" s="161"/>
      <c r="AR76" s="161"/>
      <c r="AS76" s="161"/>
      <c r="AT76" s="161"/>
      <c r="AU76" s="161"/>
      <c r="AV76" s="161"/>
      <c r="AW76" s="161"/>
      <c r="AX76" s="161"/>
      <c r="AY76" s="161"/>
      <c r="AZ76" s="161"/>
      <c r="BA76" s="161"/>
      <c r="BB76" s="161"/>
      <c r="BC76" s="161"/>
      <c r="BD76" s="161"/>
      <c r="BE76" s="161"/>
      <c r="BF76" s="161"/>
      <c r="BG76" s="161"/>
      <c r="BH76" s="161"/>
      <c r="BI76" s="161"/>
      <c r="BJ76" s="161"/>
      <c r="BK76" s="161"/>
    </row>
    <row r="77" spans="1:63" s="174" customFormat="1" ht="18" customHeight="1" x14ac:dyDescent="0.25">
      <c r="A77" s="157"/>
      <c r="B77" s="161"/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94"/>
      <c r="X77" s="161"/>
      <c r="Y77" s="161"/>
      <c r="Z77" s="161"/>
      <c r="AA77" s="161"/>
      <c r="AB77" s="161"/>
      <c r="AC77" s="161"/>
      <c r="AD77" s="161"/>
      <c r="AE77" s="161"/>
      <c r="AF77" s="161"/>
      <c r="AG77" s="161"/>
      <c r="AH77" s="161"/>
      <c r="AI77" s="161"/>
      <c r="AJ77" s="161"/>
      <c r="AK77" s="161"/>
      <c r="AL77" s="161"/>
      <c r="AM77" s="161"/>
      <c r="AN77" s="161"/>
      <c r="AO77" s="161"/>
      <c r="AP77" s="161"/>
      <c r="AQ77" s="161"/>
      <c r="AR77" s="161"/>
      <c r="AS77" s="161"/>
      <c r="AT77" s="161"/>
      <c r="AU77" s="161"/>
      <c r="AV77" s="161"/>
      <c r="AW77" s="161"/>
      <c r="AX77" s="161"/>
      <c r="AY77" s="161"/>
      <c r="AZ77" s="161"/>
      <c r="BA77" s="161"/>
      <c r="BB77" s="161"/>
      <c r="BC77" s="161"/>
      <c r="BD77" s="161"/>
      <c r="BE77" s="161"/>
      <c r="BF77" s="161"/>
      <c r="BG77" s="161"/>
      <c r="BH77" s="161"/>
      <c r="BI77" s="161"/>
      <c r="BJ77" s="161"/>
      <c r="BK77" s="161"/>
    </row>
    <row r="78" spans="1:63" s="162" customFormat="1" ht="18" customHeight="1" x14ac:dyDescent="0.25">
      <c r="A78" s="157"/>
      <c r="B78" s="161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94"/>
      <c r="X78" s="161"/>
      <c r="Y78" s="161"/>
      <c r="Z78" s="161"/>
      <c r="AA78" s="161"/>
      <c r="AB78" s="161"/>
      <c r="AC78" s="161"/>
      <c r="AD78" s="161"/>
      <c r="AE78" s="161"/>
      <c r="AF78" s="161"/>
      <c r="AG78" s="161"/>
      <c r="AH78" s="161"/>
      <c r="AI78" s="161"/>
      <c r="AJ78" s="161"/>
      <c r="AK78" s="161"/>
      <c r="AL78" s="161"/>
      <c r="AM78" s="161"/>
      <c r="AN78" s="161"/>
      <c r="AO78" s="161"/>
      <c r="AP78" s="161"/>
      <c r="AQ78" s="161"/>
      <c r="AR78" s="161"/>
      <c r="AS78" s="161"/>
      <c r="AT78" s="161"/>
      <c r="AU78" s="161"/>
      <c r="AV78" s="161"/>
      <c r="AW78" s="161"/>
      <c r="AX78" s="161"/>
      <c r="AY78" s="161"/>
      <c r="AZ78" s="161"/>
      <c r="BA78" s="161"/>
      <c r="BB78" s="161"/>
      <c r="BC78" s="161"/>
      <c r="BD78" s="161"/>
      <c r="BE78" s="161"/>
      <c r="BF78" s="161"/>
      <c r="BG78" s="161"/>
      <c r="BH78" s="161"/>
      <c r="BI78" s="161"/>
      <c r="BJ78" s="161"/>
      <c r="BK78" s="161"/>
    </row>
    <row r="79" spans="1:63" s="162" customFormat="1" ht="18" customHeight="1" x14ac:dyDescent="0.25">
      <c r="A79" s="157"/>
      <c r="B79" s="161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1"/>
      <c r="U79" s="161"/>
      <c r="V79" s="161"/>
      <c r="W79" s="194"/>
      <c r="X79" s="161"/>
      <c r="Y79" s="161"/>
      <c r="Z79" s="161"/>
      <c r="AA79" s="161"/>
      <c r="AB79" s="161"/>
      <c r="AC79" s="161"/>
      <c r="AD79" s="161"/>
      <c r="AE79" s="161"/>
      <c r="AF79" s="161"/>
      <c r="AG79" s="161"/>
      <c r="AH79" s="161"/>
      <c r="AI79" s="161"/>
      <c r="AJ79" s="161"/>
      <c r="AK79" s="161"/>
      <c r="AL79" s="161"/>
      <c r="AM79" s="161"/>
      <c r="AN79" s="161"/>
      <c r="AO79" s="161"/>
      <c r="AP79" s="161"/>
      <c r="AQ79" s="161"/>
      <c r="AR79" s="161"/>
      <c r="AS79" s="161"/>
      <c r="AT79" s="161"/>
      <c r="AU79" s="161"/>
      <c r="AV79" s="161"/>
      <c r="AW79" s="161"/>
      <c r="AX79" s="161"/>
      <c r="AY79" s="161"/>
      <c r="AZ79" s="161"/>
      <c r="BA79" s="161"/>
      <c r="BB79" s="161"/>
      <c r="BC79" s="161"/>
      <c r="BD79" s="161"/>
      <c r="BE79" s="161"/>
      <c r="BF79" s="161"/>
      <c r="BG79" s="161"/>
      <c r="BH79" s="161"/>
      <c r="BI79" s="161"/>
      <c r="BJ79" s="161"/>
      <c r="BK79" s="161"/>
    </row>
    <row r="80" spans="1:63" s="162" customFormat="1" ht="18" customHeight="1" x14ac:dyDescent="0.25">
      <c r="A80" s="157"/>
      <c r="B80" s="161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1"/>
      <c r="O80" s="161"/>
      <c r="P80" s="161"/>
      <c r="Q80" s="161"/>
      <c r="R80" s="161"/>
      <c r="S80" s="161"/>
      <c r="T80" s="161"/>
      <c r="U80" s="161"/>
      <c r="V80" s="161"/>
      <c r="W80" s="194"/>
      <c r="X80" s="161"/>
      <c r="Y80" s="161"/>
      <c r="Z80" s="161"/>
      <c r="AA80" s="161"/>
      <c r="AB80" s="161"/>
      <c r="AC80" s="161"/>
      <c r="AD80" s="161"/>
      <c r="AE80" s="161"/>
      <c r="AF80" s="161"/>
      <c r="AG80" s="161"/>
      <c r="AH80" s="161"/>
      <c r="AI80" s="161"/>
      <c r="AJ80" s="161"/>
      <c r="AK80" s="161"/>
      <c r="AL80" s="161"/>
      <c r="AM80" s="161"/>
      <c r="AN80" s="161"/>
      <c r="AO80" s="161"/>
      <c r="AP80" s="161"/>
      <c r="AQ80" s="161"/>
      <c r="AR80" s="161"/>
      <c r="AS80" s="161"/>
      <c r="AT80" s="161"/>
      <c r="AU80" s="161"/>
      <c r="AV80" s="161"/>
      <c r="AW80" s="161"/>
      <c r="AX80" s="161"/>
      <c r="AY80" s="161"/>
      <c r="AZ80" s="161"/>
      <c r="BA80" s="161"/>
      <c r="BB80" s="161"/>
      <c r="BC80" s="161"/>
      <c r="BD80" s="161"/>
      <c r="BE80" s="161"/>
      <c r="BF80" s="161"/>
      <c r="BG80" s="161"/>
      <c r="BH80" s="161"/>
      <c r="BI80" s="161"/>
      <c r="BJ80" s="161"/>
      <c r="BK80" s="161"/>
    </row>
    <row r="81" spans="1:63" s="162" customFormat="1" ht="18" customHeight="1" x14ac:dyDescent="0.25">
      <c r="A81" s="157"/>
      <c r="B81" s="161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94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1"/>
      <c r="AK81" s="161"/>
      <c r="AL81" s="161"/>
      <c r="AM81" s="161"/>
      <c r="AN81" s="161"/>
      <c r="AO81" s="161"/>
      <c r="AP81" s="161"/>
      <c r="AQ81" s="161"/>
      <c r="AR81" s="161"/>
      <c r="AS81" s="161"/>
      <c r="AT81" s="161"/>
      <c r="AU81" s="161"/>
      <c r="AV81" s="161"/>
      <c r="AW81" s="161"/>
      <c r="AX81" s="161"/>
      <c r="AY81" s="161"/>
      <c r="AZ81" s="161"/>
      <c r="BA81" s="161"/>
      <c r="BB81" s="161"/>
      <c r="BC81" s="161"/>
      <c r="BD81" s="161"/>
      <c r="BE81" s="161"/>
      <c r="BF81" s="161"/>
      <c r="BG81" s="161"/>
      <c r="BH81" s="161"/>
      <c r="BI81" s="161"/>
      <c r="BJ81" s="161"/>
      <c r="BK81" s="161"/>
    </row>
    <row r="82" spans="1:63" s="162" customFormat="1" ht="18" customHeight="1" x14ac:dyDescent="0.25">
      <c r="A82" s="157"/>
      <c r="B82" s="161"/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1"/>
      <c r="O82" s="161"/>
      <c r="P82" s="161"/>
      <c r="Q82" s="161"/>
      <c r="R82" s="161"/>
      <c r="S82" s="161"/>
      <c r="T82" s="161"/>
      <c r="U82" s="161"/>
      <c r="V82" s="161"/>
      <c r="W82" s="194"/>
      <c r="X82" s="161"/>
      <c r="Y82" s="161"/>
      <c r="Z82" s="161"/>
      <c r="AA82" s="161"/>
      <c r="AB82" s="161"/>
      <c r="AC82" s="161"/>
      <c r="AD82" s="161"/>
      <c r="AE82" s="161"/>
      <c r="AF82" s="161"/>
      <c r="AG82" s="161"/>
      <c r="AH82" s="161"/>
      <c r="AI82" s="161"/>
      <c r="AJ82" s="161"/>
      <c r="AK82" s="161"/>
      <c r="AL82" s="161"/>
      <c r="AM82" s="161"/>
      <c r="AN82" s="161"/>
      <c r="AO82" s="161"/>
      <c r="AP82" s="161"/>
      <c r="AQ82" s="161"/>
      <c r="AR82" s="161"/>
      <c r="AS82" s="161"/>
      <c r="AT82" s="161"/>
      <c r="AU82" s="161"/>
      <c r="AV82" s="161"/>
      <c r="AW82" s="161"/>
      <c r="AX82" s="161"/>
      <c r="AY82" s="161"/>
      <c r="AZ82" s="161"/>
      <c r="BA82" s="161"/>
      <c r="BB82" s="161"/>
      <c r="BC82" s="161"/>
      <c r="BD82" s="161"/>
      <c r="BE82" s="161"/>
      <c r="BF82" s="161"/>
      <c r="BG82" s="161"/>
      <c r="BH82" s="161"/>
      <c r="BI82" s="161"/>
      <c r="BJ82" s="161"/>
      <c r="BK82" s="161"/>
    </row>
    <row r="83" spans="1:63" s="162" customFormat="1" ht="18" customHeight="1" x14ac:dyDescent="0.25">
      <c r="A83" s="157"/>
      <c r="B83" s="161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1"/>
      <c r="O83" s="161"/>
      <c r="P83" s="161"/>
      <c r="Q83" s="161"/>
      <c r="R83" s="161"/>
      <c r="S83" s="161"/>
      <c r="T83" s="161"/>
      <c r="U83" s="161"/>
      <c r="V83" s="161"/>
      <c r="W83" s="194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1"/>
      <c r="AK83" s="161"/>
      <c r="AL83" s="161"/>
      <c r="AM83" s="161"/>
      <c r="AN83" s="161"/>
      <c r="AO83" s="161"/>
      <c r="AP83" s="161"/>
      <c r="AQ83" s="161"/>
      <c r="AR83" s="161"/>
      <c r="AS83" s="161"/>
      <c r="AT83" s="161"/>
      <c r="AU83" s="161"/>
      <c r="AV83" s="161"/>
      <c r="AW83" s="161"/>
      <c r="AX83" s="161"/>
      <c r="AY83" s="161"/>
      <c r="AZ83" s="161"/>
      <c r="BA83" s="161"/>
      <c r="BB83" s="161"/>
      <c r="BC83" s="161"/>
      <c r="BD83" s="161"/>
      <c r="BE83" s="161"/>
      <c r="BF83" s="161"/>
      <c r="BG83" s="161"/>
      <c r="BH83" s="161"/>
      <c r="BI83" s="161"/>
      <c r="BJ83" s="161"/>
      <c r="BK83" s="161"/>
    </row>
    <row r="84" spans="1:63" s="162" customFormat="1" ht="18" customHeight="1" x14ac:dyDescent="0.25">
      <c r="A84" s="157"/>
      <c r="B84" s="161"/>
      <c r="C84" s="161"/>
      <c r="D84" s="161"/>
      <c r="E84" s="161"/>
      <c r="F84" s="161"/>
      <c r="G84" s="161"/>
      <c r="H84" s="161"/>
      <c r="I84" s="161"/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94"/>
      <c r="X84" s="161"/>
      <c r="Y84" s="161"/>
      <c r="Z84" s="161"/>
      <c r="AA84" s="161"/>
      <c r="AB84" s="161"/>
      <c r="AC84" s="161"/>
      <c r="AD84" s="161"/>
      <c r="AE84" s="161"/>
      <c r="AF84" s="161"/>
      <c r="AG84" s="161"/>
      <c r="AH84" s="161"/>
      <c r="AI84" s="161"/>
      <c r="AJ84" s="161"/>
      <c r="AK84" s="161"/>
      <c r="AL84" s="161"/>
      <c r="AM84" s="161"/>
      <c r="AN84" s="161"/>
      <c r="AO84" s="161"/>
      <c r="AP84" s="161"/>
      <c r="AQ84" s="161"/>
      <c r="AR84" s="161"/>
      <c r="AS84" s="161"/>
      <c r="AT84" s="161"/>
      <c r="AU84" s="161"/>
      <c r="AV84" s="161"/>
      <c r="AW84" s="161"/>
      <c r="AX84" s="161"/>
      <c r="AY84" s="161"/>
      <c r="AZ84" s="161"/>
      <c r="BA84" s="161"/>
      <c r="BB84" s="161"/>
      <c r="BC84" s="161"/>
      <c r="BD84" s="161"/>
      <c r="BE84" s="161"/>
      <c r="BF84" s="161"/>
      <c r="BG84" s="161"/>
      <c r="BH84" s="161"/>
      <c r="BI84" s="161"/>
      <c r="BJ84" s="161"/>
      <c r="BK84" s="161"/>
    </row>
    <row r="85" spans="1:63" s="162" customFormat="1" ht="18" customHeight="1" x14ac:dyDescent="0.25">
      <c r="A85" s="157"/>
      <c r="B85" s="161"/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94"/>
      <c r="X85" s="161"/>
      <c r="Y85" s="161"/>
      <c r="Z85" s="161"/>
      <c r="AA85" s="161"/>
      <c r="AB85" s="161"/>
      <c r="AC85" s="161"/>
      <c r="AD85" s="161"/>
      <c r="AE85" s="161"/>
      <c r="AF85" s="161"/>
      <c r="AG85" s="161"/>
      <c r="AH85" s="161"/>
      <c r="AI85" s="161"/>
      <c r="AJ85" s="161"/>
      <c r="AK85" s="161"/>
      <c r="AL85" s="161"/>
      <c r="AM85" s="161"/>
      <c r="AN85" s="161"/>
      <c r="AO85" s="161"/>
      <c r="AP85" s="161"/>
      <c r="AQ85" s="161"/>
      <c r="AR85" s="161"/>
      <c r="AS85" s="161"/>
      <c r="AT85" s="161"/>
      <c r="AU85" s="161"/>
      <c r="AV85" s="161"/>
      <c r="AW85" s="161"/>
      <c r="AX85" s="161"/>
      <c r="AY85" s="161"/>
      <c r="AZ85" s="161"/>
      <c r="BA85" s="161"/>
      <c r="BB85" s="161"/>
      <c r="BC85" s="161"/>
      <c r="BD85" s="161"/>
      <c r="BE85" s="161"/>
      <c r="BF85" s="161"/>
      <c r="BG85" s="161"/>
      <c r="BH85" s="161"/>
      <c r="BI85" s="161"/>
      <c r="BJ85" s="161"/>
      <c r="BK85" s="161"/>
    </row>
    <row r="86" spans="1:63" s="162" customFormat="1" ht="18" customHeight="1" x14ac:dyDescent="0.25">
      <c r="A86" s="157"/>
      <c r="B86" s="161"/>
      <c r="C86" s="161"/>
      <c r="D86" s="161"/>
      <c r="E86" s="161"/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1"/>
      <c r="Q86" s="161"/>
      <c r="R86" s="161"/>
      <c r="S86" s="161"/>
      <c r="T86" s="161"/>
      <c r="U86" s="161"/>
      <c r="V86" s="161"/>
      <c r="W86" s="194"/>
      <c r="X86" s="161"/>
      <c r="Y86" s="161"/>
      <c r="Z86" s="161"/>
      <c r="AA86" s="161"/>
      <c r="AB86" s="161"/>
      <c r="AC86" s="161"/>
      <c r="AD86" s="161"/>
      <c r="AE86" s="161"/>
      <c r="AF86" s="161"/>
      <c r="AG86" s="161"/>
      <c r="AH86" s="161"/>
      <c r="AI86" s="161"/>
      <c r="AJ86" s="161"/>
      <c r="AK86" s="161"/>
      <c r="AL86" s="161"/>
      <c r="AM86" s="161"/>
      <c r="AN86" s="161"/>
      <c r="AO86" s="161"/>
      <c r="AP86" s="161"/>
      <c r="AQ86" s="161"/>
      <c r="AR86" s="161"/>
      <c r="AS86" s="161"/>
      <c r="AT86" s="161"/>
      <c r="AU86" s="161"/>
      <c r="AV86" s="161"/>
      <c r="AW86" s="161"/>
      <c r="AX86" s="161"/>
      <c r="AY86" s="161"/>
      <c r="AZ86" s="161"/>
      <c r="BA86" s="161"/>
      <c r="BB86" s="161"/>
      <c r="BC86" s="161"/>
      <c r="BD86" s="161"/>
      <c r="BE86" s="161"/>
      <c r="BF86" s="161"/>
      <c r="BG86" s="161"/>
      <c r="BH86" s="161"/>
      <c r="BI86" s="161"/>
      <c r="BJ86" s="161"/>
      <c r="BK86" s="161"/>
    </row>
    <row r="87" spans="1:63" s="162" customFormat="1" ht="18" customHeight="1" x14ac:dyDescent="0.25">
      <c r="A87" s="157"/>
      <c r="B87" s="161"/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  <c r="N87" s="161"/>
      <c r="O87" s="161"/>
      <c r="P87" s="161"/>
      <c r="Q87" s="161"/>
      <c r="R87" s="161"/>
      <c r="S87" s="161"/>
      <c r="T87" s="161"/>
      <c r="U87" s="161"/>
      <c r="V87" s="161"/>
      <c r="W87" s="194"/>
      <c r="X87" s="161"/>
      <c r="Y87" s="161"/>
      <c r="Z87" s="161"/>
      <c r="AA87" s="161"/>
      <c r="AB87" s="161"/>
      <c r="AC87" s="161"/>
      <c r="AD87" s="161"/>
      <c r="AE87" s="161"/>
      <c r="AF87" s="161"/>
      <c r="AG87" s="161"/>
      <c r="AH87" s="161"/>
      <c r="AI87" s="161"/>
      <c r="AJ87" s="161"/>
      <c r="AK87" s="161"/>
      <c r="AL87" s="161"/>
      <c r="AM87" s="161"/>
      <c r="AN87" s="161"/>
      <c r="AO87" s="161"/>
      <c r="AP87" s="161"/>
      <c r="AQ87" s="161"/>
      <c r="AR87" s="161"/>
      <c r="AS87" s="161"/>
      <c r="AT87" s="161"/>
      <c r="AU87" s="161"/>
      <c r="AV87" s="161"/>
      <c r="AW87" s="161"/>
      <c r="AX87" s="161"/>
      <c r="AY87" s="161"/>
      <c r="AZ87" s="161"/>
      <c r="BA87" s="161"/>
      <c r="BB87" s="161"/>
      <c r="BC87" s="161"/>
      <c r="BD87" s="161"/>
      <c r="BE87" s="161"/>
      <c r="BF87" s="161"/>
      <c r="BG87" s="161"/>
      <c r="BH87" s="161"/>
      <c r="BI87" s="161"/>
      <c r="BJ87" s="161"/>
      <c r="BK87" s="161"/>
    </row>
    <row r="88" spans="1:63" s="162" customFormat="1" ht="18" customHeight="1" x14ac:dyDescent="0.25">
      <c r="A88" s="157"/>
      <c r="B88" s="161"/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/>
      <c r="U88" s="161"/>
      <c r="V88" s="161"/>
      <c r="W88" s="194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/>
      <c r="AI88" s="161"/>
      <c r="AJ88" s="161"/>
      <c r="AK88" s="161"/>
      <c r="AL88" s="161"/>
      <c r="AM88" s="161"/>
      <c r="AN88" s="161"/>
      <c r="AO88" s="161"/>
      <c r="AP88" s="161"/>
      <c r="AQ88" s="161"/>
      <c r="AR88" s="161"/>
      <c r="AS88" s="161"/>
      <c r="AT88" s="161"/>
      <c r="AU88" s="161"/>
      <c r="AV88" s="161"/>
      <c r="AW88" s="161"/>
      <c r="AX88" s="161"/>
      <c r="AY88" s="161"/>
      <c r="AZ88" s="161"/>
      <c r="BA88" s="161"/>
      <c r="BB88" s="161"/>
      <c r="BC88" s="161"/>
      <c r="BD88" s="161"/>
      <c r="BE88" s="161"/>
      <c r="BF88" s="161"/>
      <c r="BG88" s="161"/>
      <c r="BH88" s="161"/>
      <c r="BI88" s="161"/>
      <c r="BJ88" s="161"/>
      <c r="BK88" s="161"/>
    </row>
    <row r="89" spans="1:63" s="162" customFormat="1" ht="18" customHeight="1" x14ac:dyDescent="0.25">
      <c r="A89" s="157"/>
      <c r="B89" s="161"/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/>
      <c r="U89" s="161"/>
      <c r="V89" s="161"/>
      <c r="W89" s="194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1"/>
      <c r="AK89" s="161"/>
      <c r="AL89" s="161"/>
      <c r="AM89" s="161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61"/>
      <c r="AY89" s="161"/>
      <c r="AZ89" s="161"/>
      <c r="BA89" s="161"/>
      <c r="BB89" s="161"/>
      <c r="BC89" s="161"/>
      <c r="BD89" s="161"/>
      <c r="BE89" s="161"/>
      <c r="BF89" s="161"/>
      <c r="BG89" s="161"/>
      <c r="BH89" s="161"/>
      <c r="BI89" s="161"/>
      <c r="BJ89" s="161"/>
      <c r="BK89" s="161"/>
    </row>
    <row r="90" spans="1:63" s="162" customFormat="1" ht="18" customHeight="1" x14ac:dyDescent="0.25">
      <c r="A90" s="157"/>
      <c r="B90" s="161"/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  <c r="N90" s="161"/>
      <c r="O90" s="161"/>
      <c r="P90" s="161"/>
      <c r="Q90" s="161"/>
      <c r="R90" s="161"/>
      <c r="S90" s="161"/>
      <c r="T90" s="161"/>
      <c r="U90" s="161"/>
      <c r="V90" s="161"/>
      <c r="W90" s="194"/>
      <c r="X90" s="161"/>
      <c r="Y90" s="161"/>
      <c r="Z90" s="161"/>
      <c r="AA90" s="161"/>
      <c r="AB90" s="161"/>
      <c r="AC90" s="161"/>
      <c r="AD90" s="161"/>
      <c r="AE90" s="161"/>
      <c r="AF90" s="161"/>
      <c r="AG90" s="161"/>
      <c r="AH90" s="161"/>
      <c r="AI90" s="161"/>
      <c r="AJ90" s="161"/>
      <c r="AK90" s="161"/>
      <c r="AL90" s="161"/>
      <c r="AM90" s="161"/>
      <c r="AN90" s="161"/>
      <c r="AO90" s="161"/>
      <c r="AP90" s="161"/>
      <c r="AQ90" s="161"/>
      <c r="AR90" s="161"/>
      <c r="AS90" s="161"/>
      <c r="AT90" s="161"/>
      <c r="AU90" s="161"/>
      <c r="AV90" s="161"/>
      <c r="AW90" s="161"/>
      <c r="AX90" s="161"/>
      <c r="AY90" s="161"/>
      <c r="AZ90" s="161"/>
      <c r="BA90" s="161"/>
      <c r="BB90" s="161"/>
      <c r="BC90" s="161"/>
      <c r="BD90" s="161"/>
      <c r="BE90" s="161"/>
      <c r="BF90" s="161"/>
      <c r="BG90" s="161"/>
      <c r="BH90" s="161"/>
      <c r="BI90" s="161"/>
      <c r="BJ90" s="161"/>
      <c r="BK90" s="161"/>
    </row>
    <row r="91" spans="1:63" s="162" customFormat="1" ht="18" customHeight="1" x14ac:dyDescent="0.25">
      <c r="A91" s="157"/>
      <c r="B91" s="161"/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  <c r="N91" s="161"/>
      <c r="O91" s="161"/>
      <c r="P91" s="161"/>
      <c r="Q91" s="161"/>
      <c r="R91" s="161"/>
      <c r="S91" s="161"/>
      <c r="T91" s="161"/>
      <c r="U91" s="161"/>
      <c r="V91" s="161"/>
      <c r="W91" s="194"/>
      <c r="X91" s="161"/>
      <c r="Y91" s="161"/>
      <c r="Z91" s="161"/>
      <c r="AA91" s="161"/>
      <c r="AB91" s="161"/>
      <c r="AC91" s="161"/>
      <c r="AD91" s="161"/>
      <c r="AE91" s="161"/>
      <c r="AF91" s="161"/>
      <c r="AG91" s="161"/>
      <c r="AH91" s="161"/>
      <c r="AI91" s="161"/>
      <c r="AJ91" s="161"/>
      <c r="AK91" s="161"/>
      <c r="AL91" s="161"/>
      <c r="AM91" s="161"/>
      <c r="AN91" s="161"/>
      <c r="AO91" s="161"/>
      <c r="AP91" s="161"/>
      <c r="AQ91" s="161"/>
      <c r="AR91" s="161"/>
      <c r="AS91" s="161"/>
      <c r="AT91" s="161"/>
      <c r="AU91" s="161"/>
      <c r="AV91" s="161"/>
      <c r="AW91" s="161"/>
      <c r="AX91" s="161"/>
      <c r="AY91" s="161"/>
      <c r="AZ91" s="161"/>
      <c r="BA91" s="161"/>
      <c r="BB91" s="161"/>
      <c r="BC91" s="161"/>
      <c r="BD91" s="161"/>
      <c r="BE91" s="161"/>
      <c r="BF91" s="161"/>
      <c r="BG91" s="161"/>
      <c r="BH91" s="161"/>
      <c r="BI91" s="161"/>
      <c r="BJ91" s="161"/>
      <c r="BK91" s="161"/>
    </row>
    <row r="92" spans="1:63" s="162" customFormat="1" ht="18" customHeight="1" x14ac:dyDescent="0.25">
      <c r="A92" s="157"/>
      <c r="B92" s="161"/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W92" s="194"/>
      <c r="X92" s="161"/>
      <c r="Y92" s="161"/>
      <c r="Z92" s="161"/>
      <c r="AA92" s="161"/>
      <c r="AB92" s="161"/>
      <c r="AC92" s="161"/>
      <c r="AD92" s="161"/>
      <c r="AE92" s="161"/>
      <c r="AF92" s="161"/>
      <c r="AG92" s="161"/>
      <c r="AH92" s="161"/>
      <c r="AI92" s="161"/>
      <c r="AJ92" s="161"/>
      <c r="AK92" s="161"/>
      <c r="AL92" s="161"/>
      <c r="AM92" s="161"/>
      <c r="AN92" s="161"/>
      <c r="AO92" s="161"/>
      <c r="AP92" s="161"/>
      <c r="AQ92" s="161"/>
      <c r="AR92" s="161"/>
      <c r="AS92" s="161"/>
      <c r="AT92" s="161"/>
      <c r="AU92" s="161"/>
      <c r="AV92" s="161"/>
      <c r="AW92" s="161"/>
      <c r="AX92" s="161"/>
      <c r="AY92" s="161"/>
      <c r="AZ92" s="161"/>
      <c r="BA92" s="161"/>
      <c r="BB92" s="161"/>
      <c r="BC92" s="161"/>
      <c r="BD92" s="161"/>
      <c r="BE92" s="161"/>
      <c r="BF92" s="161"/>
      <c r="BG92" s="161"/>
      <c r="BH92" s="161"/>
      <c r="BI92" s="161"/>
      <c r="BJ92" s="161"/>
      <c r="BK92" s="161"/>
    </row>
    <row r="93" spans="1:63" s="162" customFormat="1" ht="18" customHeight="1" x14ac:dyDescent="0.25">
      <c r="A93" s="157"/>
      <c r="B93" s="161"/>
      <c r="C93" s="161"/>
      <c r="D93" s="161"/>
      <c r="E93" s="161"/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94"/>
      <c r="X93" s="161"/>
      <c r="Y93" s="161"/>
      <c r="Z93" s="161"/>
      <c r="AA93" s="161"/>
      <c r="AB93" s="161"/>
      <c r="AC93" s="161"/>
      <c r="AD93" s="161"/>
      <c r="AE93" s="161"/>
      <c r="AF93" s="161"/>
      <c r="AG93" s="161"/>
      <c r="AH93" s="161"/>
      <c r="AI93" s="161"/>
      <c r="AJ93" s="161"/>
      <c r="AK93" s="161"/>
      <c r="AL93" s="161"/>
      <c r="AM93" s="161"/>
      <c r="AN93" s="161"/>
      <c r="AO93" s="161"/>
      <c r="AP93" s="161"/>
      <c r="AQ93" s="161"/>
      <c r="AR93" s="161"/>
      <c r="AS93" s="161"/>
      <c r="AT93" s="161"/>
      <c r="AU93" s="161"/>
      <c r="AV93" s="161"/>
      <c r="AW93" s="161"/>
      <c r="AX93" s="161"/>
      <c r="AY93" s="161"/>
      <c r="AZ93" s="161"/>
      <c r="BA93" s="161"/>
      <c r="BB93" s="161"/>
      <c r="BC93" s="161"/>
      <c r="BD93" s="161"/>
      <c r="BE93" s="161"/>
      <c r="BF93" s="161"/>
      <c r="BG93" s="161"/>
      <c r="BH93" s="161"/>
      <c r="BI93" s="161"/>
      <c r="BJ93" s="161"/>
      <c r="BK93" s="161"/>
    </row>
  </sheetData>
  <pageMargins left="0.7" right="0.7" top="0.75" bottom="0.75" header="0.3" footer="0.3"/>
  <pageSetup paperSize="8" scale="29" orientation="landscape" r:id="rId1"/>
  <colBreaks count="1" manualBreakCount="1">
    <brk id="20" max="10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AR104"/>
  <sheetViews>
    <sheetView showGridLines="0" tabSelected="1" zoomScale="70" zoomScaleNormal="70" zoomScaleSheetLayoutView="75" workbookViewId="0">
      <pane xSplit="2" topLeftCell="C1" activePane="topRight" state="frozen"/>
      <selection activeCell="AB20" sqref="AB20"/>
      <selection pane="topRight" activeCell="E19" sqref="E19"/>
    </sheetView>
  </sheetViews>
  <sheetFormatPr defaultColWidth="9.109375" defaultRowHeight="18" customHeight="1" outlineLevelRow="1" x14ac:dyDescent="0.25"/>
  <cols>
    <col min="1" max="1" width="2.6640625" style="180" customWidth="1"/>
    <col min="2" max="2" width="24.33203125" style="161" customWidth="1"/>
    <col min="3" max="3" width="9.88671875" style="161" customWidth="1"/>
    <col min="4" max="4" width="10.88671875" style="161" bestFit="1" customWidth="1"/>
    <col min="5" max="5" width="10" style="161" customWidth="1"/>
    <col min="6" max="6" width="11.6640625" style="161" customWidth="1"/>
    <col min="7" max="38" width="10.44140625" style="161" customWidth="1"/>
    <col min="39" max="39" width="2.6640625" style="180" customWidth="1"/>
    <col min="40" max="58" width="11.33203125" style="161" customWidth="1"/>
    <col min="59" max="113" width="10.33203125" style="161" customWidth="1"/>
    <col min="114" max="16384" width="9.109375" style="161"/>
  </cols>
  <sheetData>
    <row r="1" spans="1:38" s="149" customFormat="1" ht="14.4" thickBot="1" x14ac:dyDescent="0.3">
      <c r="B1" s="150"/>
    </row>
    <row r="2" spans="1:38" s="151" customFormat="1" ht="21.75" customHeight="1" x14ac:dyDescent="0.25">
      <c r="B2" s="181" t="str">
        <f>'D08 (Mon - Fri)'!$B$2</f>
        <v>Route D08: Dunoon - Montague Gardens - Century City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3"/>
    </row>
    <row r="3" spans="1:38" s="151" customFormat="1" ht="21.75" customHeight="1" x14ac:dyDescent="0.25">
      <c r="A3" s="152"/>
      <c r="B3" s="184" t="str">
        <f>'D08 (Mon - Fri)'!$B$3</f>
        <v>Timetable effective 04 Apr 2026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185"/>
      <c r="AJ3" s="185"/>
      <c r="AK3" s="185"/>
      <c r="AL3" s="186"/>
    </row>
    <row r="4" spans="1:38" s="151" customFormat="1" ht="21.75" customHeight="1" thickBot="1" x14ac:dyDescent="0.3">
      <c r="B4" s="187" t="s">
        <v>102</v>
      </c>
      <c r="C4" s="188"/>
      <c r="D4" s="188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90"/>
    </row>
    <row r="5" spans="1:38" s="156" customFormat="1" ht="18" customHeight="1" x14ac:dyDescent="0.25">
      <c r="A5" s="149"/>
      <c r="B5" s="151"/>
      <c r="C5" s="149"/>
      <c r="D5" s="149"/>
      <c r="E5" s="149"/>
      <c r="F5" s="149"/>
      <c r="G5" s="153"/>
      <c r="H5" s="149"/>
      <c r="I5" s="149"/>
      <c r="J5" s="154"/>
      <c r="K5" s="153"/>
      <c r="L5" s="155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</row>
    <row r="6" spans="1:38" s="156" customFormat="1" ht="21.75" customHeight="1" x14ac:dyDescent="0.25">
      <c r="A6" s="150"/>
      <c r="B6" s="172" t="s">
        <v>65</v>
      </c>
      <c r="C6" s="166" t="s">
        <v>9</v>
      </c>
      <c r="D6" s="173">
        <v>0.24305555555555555</v>
      </c>
      <c r="E6" s="173">
        <v>0.25972222222222224</v>
      </c>
      <c r="F6" s="173">
        <v>0.27638888888888891</v>
      </c>
      <c r="G6" s="173">
        <v>0.29305555555555557</v>
      </c>
      <c r="H6" s="173">
        <v>0.30972222222222223</v>
      </c>
      <c r="I6" s="173">
        <v>0.3263888888888889</v>
      </c>
      <c r="J6" s="173">
        <v>0.34305555555555556</v>
      </c>
      <c r="K6" s="173">
        <v>0.35972222222222222</v>
      </c>
      <c r="L6" s="173">
        <v>0.37638888888888888</v>
      </c>
      <c r="M6" s="173">
        <v>0.39305555555555555</v>
      </c>
      <c r="N6" s="173">
        <v>0.40972222222222221</v>
      </c>
      <c r="O6" s="173">
        <v>0.42638888888888887</v>
      </c>
      <c r="P6" s="173">
        <v>0.44305555555555554</v>
      </c>
      <c r="Q6" s="173">
        <v>0.4597222222222222</v>
      </c>
      <c r="R6" s="173">
        <v>0.47638888888888886</v>
      </c>
      <c r="S6" s="173">
        <v>0.49305555555555558</v>
      </c>
      <c r="T6" s="173">
        <v>0.50972222222222219</v>
      </c>
      <c r="U6" s="173">
        <v>0.52638888888888891</v>
      </c>
      <c r="V6" s="173">
        <v>0.54305555555555551</v>
      </c>
      <c r="W6" s="173">
        <v>0.55972222222222223</v>
      </c>
      <c r="X6" s="173">
        <v>0.57638888888888884</v>
      </c>
      <c r="Y6" s="173">
        <v>0.59305555555555556</v>
      </c>
      <c r="Z6" s="173">
        <v>0.60972222222222228</v>
      </c>
      <c r="AA6" s="173">
        <v>0.62638888888888888</v>
      </c>
      <c r="AB6" s="173">
        <v>0.6430555555555556</v>
      </c>
      <c r="AC6" s="173">
        <v>0.65972222222222221</v>
      </c>
      <c r="AD6" s="173">
        <v>0.67638888888888893</v>
      </c>
      <c r="AE6" s="173">
        <v>0.69305555555555554</v>
      </c>
      <c r="AF6" s="173">
        <v>0.70972222222222225</v>
      </c>
      <c r="AG6" s="173">
        <v>0.72638888888888886</v>
      </c>
      <c r="AH6" s="173">
        <v>0.74305555555555558</v>
      </c>
      <c r="AI6" s="169"/>
      <c r="AJ6" s="150"/>
    </row>
    <row r="7" spans="1:38" s="156" customFormat="1" ht="18" customHeight="1" x14ac:dyDescent="0.25">
      <c r="A7" s="150"/>
      <c r="B7" s="170" t="s">
        <v>66</v>
      </c>
      <c r="C7" s="166" t="s">
        <v>9</v>
      </c>
      <c r="D7" s="169">
        <v>0.24583333333333332</v>
      </c>
      <c r="E7" s="169">
        <v>0.26250000000000001</v>
      </c>
      <c r="F7" s="169">
        <v>0.27916666666666667</v>
      </c>
      <c r="G7" s="169">
        <v>0.29583333333333334</v>
      </c>
      <c r="H7" s="169">
        <v>0.3125</v>
      </c>
      <c r="I7" s="169">
        <v>0.32916666666666666</v>
      </c>
      <c r="J7" s="169">
        <v>0.34583333333333333</v>
      </c>
      <c r="K7" s="169">
        <v>0.36249999999999999</v>
      </c>
      <c r="L7" s="169">
        <v>0.37916666666666665</v>
      </c>
      <c r="M7" s="169">
        <v>0.39583333333333331</v>
      </c>
      <c r="N7" s="169">
        <v>0.41249999999999998</v>
      </c>
      <c r="O7" s="169">
        <v>0.42916666666666664</v>
      </c>
      <c r="P7" s="169">
        <v>0.44583333333333336</v>
      </c>
      <c r="Q7" s="169">
        <v>0.46250000000000002</v>
      </c>
      <c r="R7" s="169">
        <v>0.47916666666666669</v>
      </c>
      <c r="S7" s="169">
        <v>0.49583333333333335</v>
      </c>
      <c r="T7" s="169">
        <v>0.51249999999999996</v>
      </c>
      <c r="U7" s="169">
        <v>0.52916666666666667</v>
      </c>
      <c r="V7" s="169">
        <v>0.54583333333333328</v>
      </c>
      <c r="W7" s="169">
        <v>0.5625</v>
      </c>
      <c r="X7" s="169">
        <v>0.57916666666666672</v>
      </c>
      <c r="Y7" s="169">
        <v>0.59583333333333333</v>
      </c>
      <c r="Z7" s="169">
        <v>0.61250000000000004</v>
      </c>
      <c r="AA7" s="169">
        <v>0.62916666666666665</v>
      </c>
      <c r="AB7" s="169">
        <v>0.64583333333333337</v>
      </c>
      <c r="AC7" s="169">
        <v>0.66249999999999998</v>
      </c>
      <c r="AD7" s="169">
        <v>0.6791666666666667</v>
      </c>
      <c r="AE7" s="169">
        <v>0.6958333333333333</v>
      </c>
      <c r="AF7" s="169">
        <v>0.71250000000000002</v>
      </c>
      <c r="AG7" s="169">
        <v>0.72916666666666663</v>
      </c>
      <c r="AH7" s="169">
        <v>0.74583333333333335</v>
      </c>
      <c r="AI7" s="169"/>
      <c r="AJ7" s="150"/>
    </row>
    <row r="8" spans="1:38" s="156" customFormat="1" ht="18" customHeight="1" x14ac:dyDescent="0.25">
      <c r="A8" s="150"/>
      <c r="B8" s="170" t="s">
        <v>67</v>
      </c>
      <c r="C8" s="166" t="s">
        <v>9</v>
      </c>
      <c r="D8" s="169">
        <v>0.24722222222222223</v>
      </c>
      <c r="E8" s="169">
        <v>0.2638888888888889</v>
      </c>
      <c r="F8" s="169">
        <v>0.28055555555555556</v>
      </c>
      <c r="G8" s="169">
        <v>0.29722222222222222</v>
      </c>
      <c r="H8" s="169">
        <v>0.31388888888888888</v>
      </c>
      <c r="I8" s="169">
        <v>0.33055555555555555</v>
      </c>
      <c r="J8" s="169">
        <v>0.34722222222222221</v>
      </c>
      <c r="K8" s="169">
        <v>0.36388888888888887</v>
      </c>
      <c r="L8" s="169">
        <v>0.38055555555555554</v>
      </c>
      <c r="M8" s="169">
        <v>0.3972222222222222</v>
      </c>
      <c r="N8" s="169">
        <v>0.41388888888888886</v>
      </c>
      <c r="O8" s="169">
        <v>0.43055555555555558</v>
      </c>
      <c r="P8" s="169">
        <v>0.44722222222222224</v>
      </c>
      <c r="Q8" s="169">
        <v>0.46388888888888891</v>
      </c>
      <c r="R8" s="169">
        <v>0.48055555555555557</v>
      </c>
      <c r="S8" s="169">
        <v>0.49722222222222223</v>
      </c>
      <c r="T8" s="169">
        <v>0.51388888888888884</v>
      </c>
      <c r="U8" s="169">
        <v>0.53055555555555556</v>
      </c>
      <c r="V8" s="169">
        <v>0.54722222222222228</v>
      </c>
      <c r="W8" s="169">
        <v>0.56388888888888888</v>
      </c>
      <c r="X8" s="169">
        <v>0.5805555555555556</v>
      </c>
      <c r="Y8" s="169">
        <v>0.59722222222222221</v>
      </c>
      <c r="Z8" s="169">
        <v>0.61388888888888893</v>
      </c>
      <c r="AA8" s="169">
        <v>0.63055555555555554</v>
      </c>
      <c r="AB8" s="169">
        <v>0.64722222222222225</v>
      </c>
      <c r="AC8" s="169">
        <v>0.66388888888888886</v>
      </c>
      <c r="AD8" s="169">
        <v>0.68055555555555558</v>
      </c>
      <c r="AE8" s="169">
        <v>0.69722222222222219</v>
      </c>
      <c r="AF8" s="169">
        <v>0.71388888888888891</v>
      </c>
      <c r="AG8" s="169">
        <v>0.73055555555555551</v>
      </c>
      <c r="AH8" s="169">
        <v>0.74722222222222223</v>
      </c>
      <c r="AI8" s="169"/>
      <c r="AJ8" s="150"/>
    </row>
    <row r="9" spans="1:38" s="156" customFormat="1" ht="18" customHeight="1" x14ac:dyDescent="0.25">
      <c r="A9" s="150"/>
      <c r="B9" s="170" t="s">
        <v>68</v>
      </c>
      <c r="C9" s="166" t="s">
        <v>9</v>
      </c>
      <c r="D9" s="169">
        <v>0.24930555555555556</v>
      </c>
      <c r="E9" s="169">
        <v>0.26597222222222222</v>
      </c>
      <c r="F9" s="169">
        <v>0.28263888888888888</v>
      </c>
      <c r="G9" s="169">
        <v>0.29930555555555555</v>
      </c>
      <c r="H9" s="169">
        <v>0.31597222222222221</v>
      </c>
      <c r="I9" s="169">
        <v>0.33263888888888887</v>
      </c>
      <c r="J9" s="169">
        <v>0.34930555555555554</v>
      </c>
      <c r="K9" s="169">
        <v>0.3659722222222222</v>
      </c>
      <c r="L9" s="169">
        <v>0.38263888888888886</v>
      </c>
      <c r="M9" s="169">
        <v>0.39930555555555558</v>
      </c>
      <c r="N9" s="169">
        <v>0.41597222222222224</v>
      </c>
      <c r="O9" s="169">
        <v>0.43263888888888891</v>
      </c>
      <c r="P9" s="169">
        <v>0.44930555555555557</v>
      </c>
      <c r="Q9" s="169">
        <v>0.46597222222222223</v>
      </c>
      <c r="R9" s="169">
        <v>0.4826388888888889</v>
      </c>
      <c r="S9" s="169">
        <v>0.49930555555555556</v>
      </c>
      <c r="T9" s="169">
        <v>0.51597222222222228</v>
      </c>
      <c r="U9" s="169">
        <v>0.53263888888888888</v>
      </c>
      <c r="V9" s="169">
        <v>0.5493055555555556</v>
      </c>
      <c r="W9" s="169">
        <v>0.56597222222222221</v>
      </c>
      <c r="X9" s="169">
        <v>0.58263888888888893</v>
      </c>
      <c r="Y9" s="169">
        <v>0.59930555555555554</v>
      </c>
      <c r="Z9" s="169">
        <v>0.61597222222222225</v>
      </c>
      <c r="AA9" s="169">
        <v>0.63263888888888886</v>
      </c>
      <c r="AB9" s="169">
        <v>0.64930555555555558</v>
      </c>
      <c r="AC9" s="169">
        <v>0.66597222222222219</v>
      </c>
      <c r="AD9" s="169">
        <v>0.68263888888888891</v>
      </c>
      <c r="AE9" s="169">
        <v>0.69930555555555551</v>
      </c>
      <c r="AF9" s="169">
        <v>0.71597222222222223</v>
      </c>
      <c r="AG9" s="169">
        <v>0.73263888888888884</v>
      </c>
      <c r="AH9" s="169">
        <v>0.74930555555555556</v>
      </c>
      <c r="AI9" s="169"/>
      <c r="AJ9" s="150"/>
    </row>
    <row r="10" spans="1:38" s="156" customFormat="1" ht="18" customHeight="1" x14ac:dyDescent="0.25">
      <c r="A10" s="150"/>
      <c r="B10" s="170" t="s">
        <v>69</v>
      </c>
      <c r="C10" s="166" t="s">
        <v>9</v>
      </c>
      <c r="D10" s="169">
        <v>0.25138888888888888</v>
      </c>
      <c r="E10" s="169">
        <v>0.26805555555555555</v>
      </c>
      <c r="F10" s="169">
        <v>0.28472222222222221</v>
      </c>
      <c r="G10" s="169">
        <v>0.30138888888888887</v>
      </c>
      <c r="H10" s="169">
        <v>0.31805555555555554</v>
      </c>
      <c r="I10" s="169">
        <v>0.3347222222222222</v>
      </c>
      <c r="J10" s="169">
        <v>0.35138888888888886</v>
      </c>
      <c r="K10" s="169">
        <v>0.36805555555555558</v>
      </c>
      <c r="L10" s="169">
        <v>0.38472222222222224</v>
      </c>
      <c r="M10" s="169">
        <v>0.40138888888888891</v>
      </c>
      <c r="N10" s="169">
        <v>0.41805555555555557</v>
      </c>
      <c r="O10" s="169">
        <v>0.43472222222222223</v>
      </c>
      <c r="P10" s="169">
        <v>0.4513888888888889</v>
      </c>
      <c r="Q10" s="169">
        <v>0.46805555555555556</v>
      </c>
      <c r="R10" s="169">
        <v>0.48472222222222222</v>
      </c>
      <c r="S10" s="169">
        <v>0.50138888888888888</v>
      </c>
      <c r="T10" s="169">
        <v>0.5180555555555556</v>
      </c>
      <c r="U10" s="169">
        <v>0.53472222222222221</v>
      </c>
      <c r="V10" s="169">
        <v>0.55138888888888893</v>
      </c>
      <c r="W10" s="169">
        <v>0.56805555555555554</v>
      </c>
      <c r="X10" s="169">
        <v>0.58472222222222225</v>
      </c>
      <c r="Y10" s="169">
        <v>0.60138888888888886</v>
      </c>
      <c r="Z10" s="169">
        <v>0.61805555555555558</v>
      </c>
      <c r="AA10" s="169">
        <v>0.63472222222222219</v>
      </c>
      <c r="AB10" s="169">
        <v>0.65138888888888891</v>
      </c>
      <c r="AC10" s="169">
        <v>0.66805555555555551</v>
      </c>
      <c r="AD10" s="169">
        <v>0.68472222222222223</v>
      </c>
      <c r="AE10" s="169">
        <v>0.70138888888888884</v>
      </c>
      <c r="AF10" s="169">
        <v>0.71805555555555556</v>
      </c>
      <c r="AG10" s="169">
        <v>0.73472222222222228</v>
      </c>
      <c r="AH10" s="169">
        <v>0.75138888888888888</v>
      </c>
      <c r="AI10" s="169"/>
      <c r="AJ10" s="150"/>
    </row>
    <row r="11" spans="1:38" s="156" customFormat="1" ht="18" customHeight="1" x14ac:dyDescent="0.25">
      <c r="A11" s="150"/>
      <c r="B11" s="170" t="s">
        <v>70</v>
      </c>
      <c r="C11" s="166" t="s">
        <v>9</v>
      </c>
      <c r="D11" s="169">
        <v>0.25208333333333333</v>
      </c>
      <c r="E11" s="169">
        <v>0.26874999999999999</v>
      </c>
      <c r="F11" s="169">
        <v>0.28541666666666665</v>
      </c>
      <c r="G11" s="169">
        <v>0.30208333333333331</v>
      </c>
      <c r="H11" s="169">
        <v>0.31874999999999998</v>
      </c>
      <c r="I11" s="169">
        <v>0.33541666666666664</v>
      </c>
      <c r="J11" s="169">
        <v>0.35208333333333336</v>
      </c>
      <c r="K11" s="169">
        <v>0.36875000000000002</v>
      </c>
      <c r="L11" s="169">
        <v>0.38541666666666669</v>
      </c>
      <c r="M11" s="169">
        <v>0.40208333333333335</v>
      </c>
      <c r="N11" s="169">
        <v>0.41875000000000001</v>
      </c>
      <c r="O11" s="169">
        <v>0.43541666666666667</v>
      </c>
      <c r="P11" s="169">
        <v>0.45208333333333334</v>
      </c>
      <c r="Q11" s="169">
        <v>0.46875</v>
      </c>
      <c r="R11" s="169">
        <v>0.48541666666666666</v>
      </c>
      <c r="S11" s="169">
        <v>0.50208333333333333</v>
      </c>
      <c r="T11" s="169">
        <v>0.51875000000000004</v>
      </c>
      <c r="U11" s="169">
        <v>0.53541666666666665</v>
      </c>
      <c r="V11" s="169">
        <v>0.55208333333333337</v>
      </c>
      <c r="W11" s="169">
        <v>0.56874999999999998</v>
      </c>
      <c r="X11" s="169">
        <v>0.5854166666666667</v>
      </c>
      <c r="Y11" s="169">
        <v>0.6020833333333333</v>
      </c>
      <c r="Z11" s="169">
        <v>0.61875000000000002</v>
      </c>
      <c r="AA11" s="169">
        <v>0.63541666666666663</v>
      </c>
      <c r="AB11" s="169">
        <v>0.65208333333333335</v>
      </c>
      <c r="AC11" s="169">
        <v>0.66874999999999996</v>
      </c>
      <c r="AD11" s="169">
        <v>0.68541666666666667</v>
      </c>
      <c r="AE11" s="169">
        <v>0.70208333333333328</v>
      </c>
      <c r="AF11" s="169">
        <v>0.71875</v>
      </c>
      <c r="AG11" s="169">
        <v>0.73541666666666672</v>
      </c>
      <c r="AH11" s="169">
        <v>0.75208333333333333</v>
      </c>
      <c r="AI11" s="169"/>
      <c r="AJ11" s="150"/>
    </row>
    <row r="12" spans="1:38" s="156" customFormat="1" ht="18" customHeight="1" x14ac:dyDescent="0.25">
      <c r="A12" s="150"/>
      <c r="B12" s="170" t="s">
        <v>71</v>
      </c>
      <c r="C12" s="166" t="s">
        <v>9</v>
      </c>
      <c r="D12" s="169">
        <v>0.25277777777777777</v>
      </c>
      <c r="E12" s="169">
        <v>0.26944444444444443</v>
      </c>
      <c r="F12" s="169">
        <v>0.28611111111111109</v>
      </c>
      <c r="G12" s="169">
        <v>0.30277777777777776</v>
      </c>
      <c r="H12" s="169">
        <v>0.31944444444444442</v>
      </c>
      <c r="I12" s="169">
        <v>0.33611111111111114</v>
      </c>
      <c r="J12" s="169">
        <v>0.3527777777777778</v>
      </c>
      <c r="K12" s="169">
        <v>0.36944444444444446</v>
      </c>
      <c r="L12" s="169">
        <v>0.38611111111111113</v>
      </c>
      <c r="M12" s="169">
        <v>0.40277777777777779</v>
      </c>
      <c r="N12" s="169">
        <v>0.41944444444444445</v>
      </c>
      <c r="O12" s="169">
        <v>0.43611111111111112</v>
      </c>
      <c r="P12" s="169">
        <v>0.45277777777777778</v>
      </c>
      <c r="Q12" s="169">
        <v>0.46944444444444444</v>
      </c>
      <c r="R12" s="169">
        <v>0.4861111111111111</v>
      </c>
      <c r="S12" s="169">
        <v>0.50277777777777777</v>
      </c>
      <c r="T12" s="169">
        <v>0.51944444444444449</v>
      </c>
      <c r="U12" s="169">
        <v>0.53611111111111109</v>
      </c>
      <c r="V12" s="169">
        <v>0.55277777777777781</v>
      </c>
      <c r="W12" s="169">
        <v>0.56944444444444442</v>
      </c>
      <c r="X12" s="169">
        <v>0.58611111111111114</v>
      </c>
      <c r="Y12" s="169">
        <v>0.60277777777777775</v>
      </c>
      <c r="Z12" s="169">
        <v>0.61944444444444446</v>
      </c>
      <c r="AA12" s="169">
        <v>0.63611111111111107</v>
      </c>
      <c r="AB12" s="169">
        <v>0.65277777777777779</v>
      </c>
      <c r="AC12" s="169">
        <v>0.6694444444444444</v>
      </c>
      <c r="AD12" s="169">
        <v>0.68611111111111112</v>
      </c>
      <c r="AE12" s="169">
        <v>0.70277777777777772</v>
      </c>
      <c r="AF12" s="169">
        <v>0.71944444444444444</v>
      </c>
      <c r="AG12" s="169">
        <v>0.73611111111111116</v>
      </c>
      <c r="AH12" s="169">
        <v>0.75277777777777777</v>
      </c>
      <c r="AI12" s="169"/>
      <c r="AJ12" s="150"/>
    </row>
    <row r="13" spans="1:38" s="149" customFormat="1" ht="18" customHeight="1" x14ac:dyDescent="0.25">
      <c r="A13" s="150"/>
      <c r="B13" s="170" t="s">
        <v>72</v>
      </c>
      <c r="C13" s="166" t="s">
        <v>9</v>
      </c>
      <c r="D13" s="169">
        <v>0.25277777777777777</v>
      </c>
      <c r="E13" s="169">
        <v>0.26944444444444443</v>
      </c>
      <c r="F13" s="169">
        <v>0.28611111111111109</v>
      </c>
      <c r="G13" s="169">
        <v>0.30277777777777776</v>
      </c>
      <c r="H13" s="169">
        <v>0.31944444444444442</v>
      </c>
      <c r="I13" s="169">
        <v>0.33611111111111114</v>
      </c>
      <c r="J13" s="169">
        <v>0.3527777777777778</v>
      </c>
      <c r="K13" s="169">
        <v>0.36944444444444446</v>
      </c>
      <c r="L13" s="169">
        <v>0.38611111111111113</v>
      </c>
      <c r="M13" s="169">
        <v>0.40277777777777779</v>
      </c>
      <c r="N13" s="169">
        <v>0.41944444444444445</v>
      </c>
      <c r="O13" s="169">
        <v>0.43611111111111112</v>
      </c>
      <c r="P13" s="169">
        <v>0.45277777777777778</v>
      </c>
      <c r="Q13" s="169">
        <v>0.46944444444444444</v>
      </c>
      <c r="R13" s="169">
        <v>0.4861111111111111</v>
      </c>
      <c r="S13" s="169">
        <v>0.50277777777777777</v>
      </c>
      <c r="T13" s="169">
        <v>0.51944444444444449</v>
      </c>
      <c r="U13" s="169">
        <v>0.53611111111111109</v>
      </c>
      <c r="V13" s="169">
        <v>0.55277777777777781</v>
      </c>
      <c r="W13" s="169">
        <v>0.56944444444444442</v>
      </c>
      <c r="X13" s="169">
        <v>0.58611111111111114</v>
      </c>
      <c r="Y13" s="169">
        <v>0.60277777777777775</v>
      </c>
      <c r="Z13" s="169">
        <v>0.61944444444444446</v>
      </c>
      <c r="AA13" s="169">
        <v>0.63611111111111107</v>
      </c>
      <c r="AB13" s="169">
        <v>0.65277777777777779</v>
      </c>
      <c r="AC13" s="169">
        <v>0.6694444444444444</v>
      </c>
      <c r="AD13" s="169">
        <v>0.68611111111111112</v>
      </c>
      <c r="AE13" s="169">
        <v>0.70277777777777772</v>
      </c>
      <c r="AF13" s="169">
        <v>0.71944444444444444</v>
      </c>
      <c r="AG13" s="169">
        <v>0.73611111111111116</v>
      </c>
      <c r="AH13" s="169">
        <v>0.75277777777777777</v>
      </c>
      <c r="AI13" s="169"/>
      <c r="AJ13" s="158"/>
    </row>
    <row r="14" spans="1:38" s="156" customFormat="1" ht="18" customHeight="1" outlineLevel="1" x14ac:dyDescent="0.25">
      <c r="A14" s="159"/>
      <c r="B14" s="170" t="s">
        <v>13</v>
      </c>
      <c r="C14" s="166" t="s">
        <v>9</v>
      </c>
      <c r="D14" s="169">
        <v>0.25347222222222221</v>
      </c>
      <c r="E14" s="169">
        <v>0.27013888888888887</v>
      </c>
      <c r="F14" s="169">
        <v>0.28680555555555554</v>
      </c>
      <c r="G14" s="169">
        <v>0.3034722222222222</v>
      </c>
      <c r="H14" s="169">
        <v>0.32013888888888886</v>
      </c>
      <c r="I14" s="169">
        <v>0.33680555555555558</v>
      </c>
      <c r="J14" s="169">
        <v>0.35347222222222224</v>
      </c>
      <c r="K14" s="169">
        <v>0.37013888888888891</v>
      </c>
      <c r="L14" s="169">
        <v>0.38680555555555557</v>
      </c>
      <c r="M14" s="169">
        <v>0.40347222222222223</v>
      </c>
      <c r="N14" s="169">
        <v>0.4201388888888889</v>
      </c>
      <c r="O14" s="169">
        <v>0.43680555555555556</v>
      </c>
      <c r="P14" s="169">
        <v>0.45347222222222222</v>
      </c>
      <c r="Q14" s="169">
        <v>0.47013888888888888</v>
      </c>
      <c r="R14" s="169">
        <v>0.48680555555555555</v>
      </c>
      <c r="S14" s="169">
        <v>0.50347222222222221</v>
      </c>
      <c r="T14" s="169">
        <v>0.52013888888888893</v>
      </c>
      <c r="U14" s="169">
        <v>0.53680555555555554</v>
      </c>
      <c r="V14" s="169">
        <v>0.55347222222222225</v>
      </c>
      <c r="W14" s="169">
        <v>0.57013888888888886</v>
      </c>
      <c r="X14" s="169">
        <v>0.58680555555555558</v>
      </c>
      <c r="Y14" s="169">
        <v>0.60347222222222219</v>
      </c>
      <c r="Z14" s="169">
        <v>0.62013888888888891</v>
      </c>
      <c r="AA14" s="169">
        <v>0.63680555555555551</v>
      </c>
      <c r="AB14" s="169">
        <v>0.65347222222222223</v>
      </c>
      <c r="AC14" s="169">
        <v>0.67013888888888884</v>
      </c>
      <c r="AD14" s="169">
        <v>0.68680555555555556</v>
      </c>
      <c r="AE14" s="169">
        <v>0.70347222222222228</v>
      </c>
      <c r="AF14" s="169">
        <v>0.72013888888888888</v>
      </c>
      <c r="AG14" s="169">
        <v>0.7368055555555556</v>
      </c>
      <c r="AH14" s="169">
        <v>0.75347222222222221</v>
      </c>
      <c r="AI14" s="169"/>
      <c r="AJ14" s="160"/>
    </row>
    <row r="15" spans="1:38" s="156" customFormat="1" ht="18" customHeight="1" outlineLevel="1" x14ac:dyDescent="0.25">
      <c r="A15" s="159"/>
      <c r="B15" s="175" t="s">
        <v>103</v>
      </c>
      <c r="C15" s="176" t="s">
        <v>9</v>
      </c>
      <c r="D15" s="173">
        <v>0.25416666666666665</v>
      </c>
      <c r="E15" s="173">
        <v>0.27083333333333331</v>
      </c>
      <c r="F15" s="173">
        <v>0.28749999999999998</v>
      </c>
      <c r="G15" s="173">
        <v>0.30416666666666664</v>
      </c>
      <c r="H15" s="173">
        <v>0.32083333333333336</v>
      </c>
      <c r="I15" s="173">
        <v>0.33750000000000002</v>
      </c>
      <c r="J15" s="173">
        <v>0.35416666666666669</v>
      </c>
      <c r="K15" s="173">
        <v>0.37083333333333335</v>
      </c>
      <c r="L15" s="173">
        <v>0.38750000000000001</v>
      </c>
      <c r="M15" s="173">
        <v>0.40416666666666667</v>
      </c>
      <c r="N15" s="173">
        <v>0.42083333333333334</v>
      </c>
      <c r="O15" s="173">
        <v>0.4375</v>
      </c>
      <c r="P15" s="173">
        <v>0.45416666666666666</v>
      </c>
      <c r="Q15" s="173">
        <v>0.47083333333333333</v>
      </c>
      <c r="R15" s="173">
        <v>0.48749999999999999</v>
      </c>
      <c r="S15" s="173">
        <v>0.50416666666666665</v>
      </c>
      <c r="T15" s="173">
        <v>0.52083333333333337</v>
      </c>
      <c r="U15" s="173">
        <v>0.53749999999999998</v>
      </c>
      <c r="V15" s="173">
        <v>0.5541666666666667</v>
      </c>
      <c r="W15" s="173">
        <v>0.5708333333333333</v>
      </c>
      <c r="X15" s="173">
        <v>0.58750000000000002</v>
      </c>
      <c r="Y15" s="173">
        <v>0.60416666666666663</v>
      </c>
      <c r="Z15" s="173">
        <v>0.62083333333333335</v>
      </c>
      <c r="AA15" s="173">
        <v>0.63749999999999996</v>
      </c>
      <c r="AB15" s="173">
        <v>0.65416666666666667</v>
      </c>
      <c r="AC15" s="173">
        <v>0.67083333333333328</v>
      </c>
      <c r="AD15" s="173">
        <v>0.6875</v>
      </c>
      <c r="AE15" s="173">
        <v>0.70416666666666672</v>
      </c>
      <c r="AF15" s="173">
        <v>0.72083333333333333</v>
      </c>
      <c r="AG15" s="173">
        <v>0.73750000000000004</v>
      </c>
      <c r="AH15" s="173">
        <v>0.75416666666666665</v>
      </c>
      <c r="AI15" s="173">
        <v>0.89166666666666661</v>
      </c>
      <c r="AJ15" s="160"/>
    </row>
    <row r="16" spans="1:38" s="156" customFormat="1" ht="18" customHeight="1" outlineLevel="1" x14ac:dyDescent="0.25">
      <c r="A16" s="159"/>
      <c r="B16" s="177" t="s">
        <v>13</v>
      </c>
      <c r="C16" s="166" t="s">
        <v>9</v>
      </c>
      <c r="D16" s="169">
        <v>0.25486111111111109</v>
      </c>
      <c r="E16" s="169">
        <v>0.27152777777777776</v>
      </c>
      <c r="F16" s="169">
        <v>0.28819444444444442</v>
      </c>
      <c r="G16" s="169">
        <v>0.30486111111111114</v>
      </c>
      <c r="H16" s="169">
        <v>0.3215277777777778</v>
      </c>
      <c r="I16" s="169">
        <v>0.33819444444444446</v>
      </c>
      <c r="J16" s="169">
        <v>0.35486111111111113</v>
      </c>
      <c r="K16" s="169">
        <v>0.37152777777777779</v>
      </c>
      <c r="L16" s="169">
        <v>0.38819444444444445</v>
      </c>
      <c r="M16" s="169">
        <v>0.40486111111111112</v>
      </c>
      <c r="N16" s="169">
        <v>0.42152777777777778</v>
      </c>
      <c r="O16" s="169">
        <v>0.43819444444444444</v>
      </c>
      <c r="P16" s="169">
        <v>0.4548611111111111</v>
      </c>
      <c r="Q16" s="169">
        <v>0.47152777777777777</v>
      </c>
      <c r="R16" s="169">
        <v>0.48819444444444443</v>
      </c>
      <c r="S16" s="169">
        <v>0.50486111111111109</v>
      </c>
      <c r="T16" s="169">
        <v>0.52152777777777781</v>
      </c>
      <c r="U16" s="169">
        <v>0.53819444444444442</v>
      </c>
      <c r="V16" s="169">
        <v>0.55486111111111114</v>
      </c>
      <c r="W16" s="169">
        <v>0.57152777777777775</v>
      </c>
      <c r="X16" s="169">
        <v>0.58819444444444446</v>
      </c>
      <c r="Y16" s="169">
        <v>0.60486111111111107</v>
      </c>
      <c r="Z16" s="169">
        <v>0.62152777777777779</v>
      </c>
      <c r="AA16" s="169">
        <v>0.6381944444444444</v>
      </c>
      <c r="AB16" s="169">
        <v>0.65486111111111112</v>
      </c>
      <c r="AC16" s="169">
        <v>0.67152777777777772</v>
      </c>
      <c r="AD16" s="169">
        <v>0.68819444444444444</v>
      </c>
      <c r="AE16" s="169">
        <v>0.70486111111111116</v>
      </c>
      <c r="AF16" s="169">
        <v>0.72152777777777777</v>
      </c>
      <c r="AG16" s="169">
        <v>0.73819444444444449</v>
      </c>
      <c r="AH16" s="169">
        <v>0.75486111111111109</v>
      </c>
      <c r="AI16" s="169">
        <v>0.89236111111111105</v>
      </c>
      <c r="AJ16" s="160"/>
    </row>
    <row r="17" spans="1:39" s="156" customFormat="1" ht="18" customHeight="1" outlineLevel="1" x14ac:dyDescent="0.25">
      <c r="A17" s="150"/>
      <c r="B17" s="170" t="s">
        <v>15</v>
      </c>
      <c r="C17" s="166" t="s">
        <v>9</v>
      </c>
      <c r="D17" s="169">
        <v>0.25555555555555554</v>
      </c>
      <c r="E17" s="169">
        <v>0.2722222222222222</v>
      </c>
      <c r="F17" s="169">
        <v>0.28888888888888886</v>
      </c>
      <c r="G17" s="169">
        <v>0.30555555555555558</v>
      </c>
      <c r="H17" s="169">
        <v>0.32222222222222224</v>
      </c>
      <c r="I17" s="169">
        <v>0.33888888888888891</v>
      </c>
      <c r="J17" s="169">
        <v>0.35555555555555557</v>
      </c>
      <c r="K17" s="169">
        <v>0.37222222222222223</v>
      </c>
      <c r="L17" s="169">
        <v>0.3888888888888889</v>
      </c>
      <c r="M17" s="169">
        <v>0.40555555555555556</v>
      </c>
      <c r="N17" s="169">
        <v>0.42222222222222222</v>
      </c>
      <c r="O17" s="169">
        <v>0.43888888888888888</v>
      </c>
      <c r="P17" s="169">
        <v>0.45555555555555555</v>
      </c>
      <c r="Q17" s="169">
        <v>0.47222222222222221</v>
      </c>
      <c r="R17" s="169">
        <v>0.48888888888888887</v>
      </c>
      <c r="S17" s="169">
        <v>0.50555555555555554</v>
      </c>
      <c r="T17" s="169">
        <v>0.52222222222222225</v>
      </c>
      <c r="U17" s="169">
        <v>0.53888888888888886</v>
      </c>
      <c r="V17" s="169">
        <v>0.55555555555555558</v>
      </c>
      <c r="W17" s="169">
        <v>0.57222222222222219</v>
      </c>
      <c r="X17" s="169">
        <v>0.58888888888888891</v>
      </c>
      <c r="Y17" s="169">
        <v>0.60555555555555551</v>
      </c>
      <c r="Z17" s="169">
        <v>0.62222222222222223</v>
      </c>
      <c r="AA17" s="169">
        <v>0.63888888888888884</v>
      </c>
      <c r="AB17" s="169">
        <v>0.65555555555555556</v>
      </c>
      <c r="AC17" s="169">
        <v>0.67222222222222228</v>
      </c>
      <c r="AD17" s="169">
        <v>0.68888888888888888</v>
      </c>
      <c r="AE17" s="169">
        <v>0.7055555555555556</v>
      </c>
      <c r="AF17" s="169">
        <v>0.72222222222222221</v>
      </c>
      <c r="AG17" s="169">
        <v>0.73888888888888893</v>
      </c>
      <c r="AH17" s="169">
        <v>0.75555555555555554</v>
      </c>
      <c r="AI17" s="169">
        <v>0.89305555555555549</v>
      </c>
      <c r="AJ17" s="150"/>
    </row>
    <row r="18" spans="1:39" s="162" customFormat="1" ht="18" customHeight="1" x14ac:dyDescent="0.25">
      <c r="A18" s="161"/>
      <c r="B18" s="170" t="s">
        <v>17</v>
      </c>
      <c r="C18" s="166" t="s">
        <v>9</v>
      </c>
      <c r="D18" s="169">
        <v>0.25624999999999998</v>
      </c>
      <c r="E18" s="169">
        <v>0.27291666666666664</v>
      </c>
      <c r="F18" s="169">
        <v>0.28958333333333336</v>
      </c>
      <c r="G18" s="169">
        <v>0.30625000000000002</v>
      </c>
      <c r="H18" s="169">
        <v>0.32291666666666669</v>
      </c>
      <c r="I18" s="169">
        <v>0.33958333333333335</v>
      </c>
      <c r="J18" s="169">
        <v>0.35625000000000001</v>
      </c>
      <c r="K18" s="169">
        <v>0.37291666666666667</v>
      </c>
      <c r="L18" s="169">
        <v>0.38958333333333334</v>
      </c>
      <c r="M18" s="169">
        <v>0.40625</v>
      </c>
      <c r="N18" s="169">
        <v>0.42291666666666666</v>
      </c>
      <c r="O18" s="169">
        <v>0.43958333333333333</v>
      </c>
      <c r="P18" s="169">
        <v>0.45624999999999999</v>
      </c>
      <c r="Q18" s="169">
        <v>0.47291666666666665</v>
      </c>
      <c r="R18" s="169">
        <v>0.48958333333333331</v>
      </c>
      <c r="S18" s="169">
        <v>0.50624999999999998</v>
      </c>
      <c r="T18" s="169">
        <v>0.5229166666666667</v>
      </c>
      <c r="U18" s="169">
        <v>0.5395833333333333</v>
      </c>
      <c r="V18" s="169">
        <v>0.55625000000000002</v>
      </c>
      <c r="W18" s="169">
        <v>0.57291666666666663</v>
      </c>
      <c r="X18" s="169">
        <v>0.58958333333333335</v>
      </c>
      <c r="Y18" s="169">
        <v>0.60624999999999996</v>
      </c>
      <c r="Z18" s="169">
        <v>0.62291666666666667</v>
      </c>
      <c r="AA18" s="169">
        <v>0.63958333333333328</v>
      </c>
      <c r="AB18" s="169">
        <v>0.65625</v>
      </c>
      <c r="AC18" s="169">
        <v>0.67291666666666672</v>
      </c>
      <c r="AD18" s="169">
        <v>0.68958333333333333</v>
      </c>
      <c r="AE18" s="169">
        <v>0.70625000000000004</v>
      </c>
      <c r="AF18" s="169">
        <v>0.72291666666666665</v>
      </c>
      <c r="AG18" s="169">
        <v>0.73958333333333337</v>
      </c>
      <c r="AH18" s="169">
        <v>0.75624999999999998</v>
      </c>
      <c r="AI18" s="169">
        <v>0.89374999999999993</v>
      </c>
      <c r="AJ18" s="161"/>
    </row>
    <row r="19" spans="1:39" s="162" customFormat="1" ht="18" customHeight="1" x14ac:dyDescent="0.25">
      <c r="A19" s="161"/>
      <c r="B19" s="170" t="s">
        <v>19</v>
      </c>
      <c r="C19" s="166" t="s">
        <v>9</v>
      </c>
      <c r="D19" s="169">
        <v>0.25763888888888886</v>
      </c>
      <c r="E19" s="169">
        <v>0.27430555555555558</v>
      </c>
      <c r="F19" s="169">
        <v>0.29097222222222224</v>
      </c>
      <c r="G19" s="169">
        <v>0.30763888888888891</v>
      </c>
      <c r="H19" s="169">
        <v>0.32430555555555557</v>
      </c>
      <c r="I19" s="169">
        <v>0.34097222222222223</v>
      </c>
      <c r="J19" s="169">
        <v>0.3576388888888889</v>
      </c>
      <c r="K19" s="169">
        <v>0.37430555555555556</v>
      </c>
      <c r="L19" s="169">
        <v>0.39097222222222222</v>
      </c>
      <c r="M19" s="169">
        <v>0.40763888888888888</v>
      </c>
      <c r="N19" s="169">
        <v>0.42430555555555555</v>
      </c>
      <c r="O19" s="169">
        <v>0.44097222222222221</v>
      </c>
      <c r="P19" s="169">
        <v>0.45763888888888887</v>
      </c>
      <c r="Q19" s="169">
        <v>0.47430555555555554</v>
      </c>
      <c r="R19" s="169">
        <v>0.4909722222222222</v>
      </c>
      <c r="S19" s="169">
        <v>0.50763888888888886</v>
      </c>
      <c r="T19" s="169">
        <v>0.52430555555555558</v>
      </c>
      <c r="U19" s="169">
        <v>0.54097222222222219</v>
      </c>
      <c r="V19" s="169">
        <v>0.55763888888888891</v>
      </c>
      <c r="W19" s="169">
        <v>0.57430555555555551</v>
      </c>
      <c r="X19" s="169">
        <v>0.59097222222222223</v>
      </c>
      <c r="Y19" s="169">
        <v>0.60763888888888884</v>
      </c>
      <c r="Z19" s="169">
        <v>0.62430555555555556</v>
      </c>
      <c r="AA19" s="169">
        <v>0.64097222222222228</v>
      </c>
      <c r="AB19" s="169">
        <v>0.65763888888888888</v>
      </c>
      <c r="AC19" s="169">
        <v>0.6743055555555556</v>
      </c>
      <c r="AD19" s="169">
        <v>0.69097222222222221</v>
      </c>
      <c r="AE19" s="169">
        <v>0.70763888888888893</v>
      </c>
      <c r="AF19" s="169">
        <v>0.72430555555555554</v>
      </c>
      <c r="AG19" s="169">
        <v>0.74097222222222225</v>
      </c>
      <c r="AH19" s="169">
        <v>0.75763888888888886</v>
      </c>
      <c r="AI19" s="169">
        <v>0.89513888888888882</v>
      </c>
      <c r="AJ19" s="161"/>
    </row>
    <row r="20" spans="1:39" s="162" customFormat="1" ht="18" customHeight="1" outlineLevel="1" x14ac:dyDescent="0.25">
      <c r="A20" s="161"/>
      <c r="B20" s="170" t="s">
        <v>21</v>
      </c>
      <c r="C20" s="166" t="s">
        <v>9</v>
      </c>
      <c r="D20" s="169">
        <v>0.25833333333333336</v>
      </c>
      <c r="E20" s="169">
        <v>0.27500000000000002</v>
      </c>
      <c r="F20" s="169">
        <v>0.29166666666666669</v>
      </c>
      <c r="G20" s="169">
        <v>0.30833333333333335</v>
      </c>
      <c r="H20" s="169">
        <v>0.32500000000000001</v>
      </c>
      <c r="I20" s="169">
        <v>0.34166666666666667</v>
      </c>
      <c r="J20" s="169">
        <v>0.35833333333333334</v>
      </c>
      <c r="K20" s="169">
        <v>0.375</v>
      </c>
      <c r="L20" s="169">
        <v>0.39166666666666666</v>
      </c>
      <c r="M20" s="169">
        <v>0.40833333333333333</v>
      </c>
      <c r="N20" s="169">
        <v>0.42499999999999999</v>
      </c>
      <c r="O20" s="169">
        <v>0.44166666666666665</v>
      </c>
      <c r="P20" s="169">
        <v>0.45833333333333331</v>
      </c>
      <c r="Q20" s="169">
        <v>0.47499999999999998</v>
      </c>
      <c r="R20" s="169">
        <v>0.49166666666666664</v>
      </c>
      <c r="S20" s="169">
        <v>0.5083333333333333</v>
      </c>
      <c r="T20" s="169">
        <v>0.52500000000000002</v>
      </c>
      <c r="U20" s="169">
        <v>0.54166666666666663</v>
      </c>
      <c r="V20" s="169">
        <v>0.55833333333333335</v>
      </c>
      <c r="W20" s="169">
        <v>0.57499999999999996</v>
      </c>
      <c r="X20" s="169">
        <v>0.59166666666666667</v>
      </c>
      <c r="Y20" s="169">
        <v>0.60833333333333328</v>
      </c>
      <c r="Z20" s="169">
        <v>0.625</v>
      </c>
      <c r="AA20" s="169">
        <v>0.64166666666666672</v>
      </c>
      <c r="AB20" s="169">
        <v>0.65833333333333333</v>
      </c>
      <c r="AC20" s="169">
        <v>0.67500000000000004</v>
      </c>
      <c r="AD20" s="169">
        <v>0.69166666666666665</v>
      </c>
      <c r="AE20" s="169">
        <v>0.70833333333333337</v>
      </c>
      <c r="AF20" s="169">
        <v>0.72499999999999998</v>
      </c>
      <c r="AG20" s="169">
        <v>0.7416666666666667</v>
      </c>
      <c r="AH20" s="169">
        <v>0.7583333333333333</v>
      </c>
      <c r="AI20" s="169">
        <v>0.89583333333333326</v>
      </c>
      <c r="AJ20" s="161"/>
    </row>
    <row r="21" spans="1:39" s="162" customFormat="1" ht="18" customHeight="1" x14ac:dyDescent="0.25">
      <c r="A21" s="161"/>
      <c r="B21" s="170" t="s">
        <v>23</v>
      </c>
      <c r="C21" s="166" t="s">
        <v>9</v>
      </c>
      <c r="D21" s="169">
        <v>0.2590277777777778</v>
      </c>
      <c r="E21" s="169">
        <v>0.27569444444444446</v>
      </c>
      <c r="F21" s="169">
        <v>0.29236111111111113</v>
      </c>
      <c r="G21" s="169">
        <v>0.30902777777777779</v>
      </c>
      <c r="H21" s="169">
        <v>0.32569444444444445</v>
      </c>
      <c r="I21" s="169">
        <v>0.34236111111111112</v>
      </c>
      <c r="J21" s="169">
        <v>0.35902777777777778</v>
      </c>
      <c r="K21" s="169">
        <v>0.37569444444444444</v>
      </c>
      <c r="L21" s="169">
        <v>0.3923611111111111</v>
      </c>
      <c r="M21" s="169">
        <v>0.40902777777777777</v>
      </c>
      <c r="N21" s="169">
        <v>0.42569444444444443</v>
      </c>
      <c r="O21" s="169">
        <v>0.44236111111111109</v>
      </c>
      <c r="P21" s="169">
        <v>0.45902777777777776</v>
      </c>
      <c r="Q21" s="169">
        <v>0.47569444444444442</v>
      </c>
      <c r="R21" s="169">
        <v>0.49236111111111114</v>
      </c>
      <c r="S21" s="169">
        <v>0.50902777777777775</v>
      </c>
      <c r="T21" s="169">
        <v>0.52569444444444446</v>
      </c>
      <c r="U21" s="169">
        <v>0.54236111111111107</v>
      </c>
      <c r="V21" s="169">
        <v>0.55902777777777779</v>
      </c>
      <c r="W21" s="169">
        <v>0.5756944444444444</v>
      </c>
      <c r="X21" s="169">
        <v>0.59236111111111112</v>
      </c>
      <c r="Y21" s="169">
        <v>0.60902777777777772</v>
      </c>
      <c r="Z21" s="169">
        <v>0.62569444444444444</v>
      </c>
      <c r="AA21" s="169">
        <v>0.64236111111111116</v>
      </c>
      <c r="AB21" s="169">
        <v>0.65902777777777777</v>
      </c>
      <c r="AC21" s="169">
        <v>0.67569444444444449</v>
      </c>
      <c r="AD21" s="169">
        <v>0.69236111111111109</v>
      </c>
      <c r="AE21" s="169">
        <v>0.70902777777777781</v>
      </c>
      <c r="AF21" s="169">
        <v>0.72569444444444442</v>
      </c>
      <c r="AG21" s="169">
        <v>0.74236111111111114</v>
      </c>
      <c r="AH21" s="169">
        <v>0.75902777777777775</v>
      </c>
      <c r="AI21" s="169">
        <v>0.8965277777777777</v>
      </c>
      <c r="AJ21" s="161"/>
    </row>
    <row r="22" spans="1:39" s="162" customFormat="1" ht="18" customHeight="1" x14ac:dyDescent="0.25">
      <c r="A22" s="161"/>
      <c r="B22" s="170" t="s">
        <v>25</v>
      </c>
      <c r="C22" s="166" t="s">
        <v>9</v>
      </c>
      <c r="D22" s="169">
        <v>0.2590277777777778</v>
      </c>
      <c r="E22" s="169">
        <v>0.27569444444444446</v>
      </c>
      <c r="F22" s="169">
        <v>0.29236111111111113</v>
      </c>
      <c r="G22" s="169">
        <v>0.30902777777777779</v>
      </c>
      <c r="H22" s="169">
        <v>0.32569444444444445</v>
      </c>
      <c r="I22" s="169">
        <v>0.34236111111111112</v>
      </c>
      <c r="J22" s="169">
        <v>0.35902777777777778</v>
      </c>
      <c r="K22" s="169">
        <v>0.37569444444444444</v>
      </c>
      <c r="L22" s="169">
        <v>0.3923611111111111</v>
      </c>
      <c r="M22" s="169">
        <v>0.40902777777777777</v>
      </c>
      <c r="N22" s="169">
        <v>0.42569444444444443</v>
      </c>
      <c r="O22" s="169">
        <v>0.44236111111111109</v>
      </c>
      <c r="P22" s="169">
        <v>0.45902777777777776</v>
      </c>
      <c r="Q22" s="169">
        <v>0.47569444444444442</v>
      </c>
      <c r="R22" s="169">
        <v>0.49236111111111114</v>
      </c>
      <c r="S22" s="169">
        <v>0.50902777777777775</v>
      </c>
      <c r="T22" s="169">
        <v>0.52569444444444446</v>
      </c>
      <c r="U22" s="169">
        <v>0.54236111111111107</v>
      </c>
      <c r="V22" s="169">
        <v>0.55902777777777779</v>
      </c>
      <c r="W22" s="169">
        <v>0.5756944444444444</v>
      </c>
      <c r="X22" s="169">
        <v>0.59236111111111112</v>
      </c>
      <c r="Y22" s="169">
        <v>0.60902777777777772</v>
      </c>
      <c r="Z22" s="169">
        <v>0.62569444444444444</v>
      </c>
      <c r="AA22" s="169">
        <v>0.64236111111111116</v>
      </c>
      <c r="AB22" s="169">
        <v>0.65902777777777777</v>
      </c>
      <c r="AC22" s="169">
        <v>0.67569444444444449</v>
      </c>
      <c r="AD22" s="169">
        <v>0.69236111111111109</v>
      </c>
      <c r="AE22" s="169">
        <v>0.70902777777777781</v>
      </c>
      <c r="AF22" s="169">
        <v>0.72569444444444442</v>
      </c>
      <c r="AG22" s="169">
        <v>0.74236111111111114</v>
      </c>
      <c r="AH22" s="169">
        <v>0.75902777777777775</v>
      </c>
      <c r="AI22" s="169">
        <v>0.8965277777777777</v>
      </c>
      <c r="AJ22" s="161"/>
    </row>
    <row r="23" spans="1:39" s="162" customFormat="1" ht="18" customHeight="1" outlineLevel="1" x14ac:dyDescent="0.25">
      <c r="A23" s="161"/>
      <c r="B23" s="170" t="s">
        <v>27</v>
      </c>
      <c r="C23" s="166" t="s">
        <v>9</v>
      </c>
      <c r="D23" s="169">
        <v>0.25972222222222224</v>
      </c>
      <c r="E23" s="169">
        <v>0.27638888888888891</v>
      </c>
      <c r="F23" s="169">
        <v>0.29305555555555557</v>
      </c>
      <c r="G23" s="169">
        <v>0.30972222222222223</v>
      </c>
      <c r="H23" s="169">
        <v>0.3263888888888889</v>
      </c>
      <c r="I23" s="169">
        <v>0.34305555555555556</v>
      </c>
      <c r="J23" s="169">
        <v>0.35972222222222222</v>
      </c>
      <c r="K23" s="169">
        <v>0.37638888888888888</v>
      </c>
      <c r="L23" s="169">
        <v>0.39305555555555555</v>
      </c>
      <c r="M23" s="169">
        <v>0.40972222222222221</v>
      </c>
      <c r="N23" s="169">
        <v>0.42638888888888887</v>
      </c>
      <c r="O23" s="169">
        <v>0.44305555555555554</v>
      </c>
      <c r="P23" s="169">
        <v>0.4597222222222222</v>
      </c>
      <c r="Q23" s="169">
        <v>0.47638888888888886</v>
      </c>
      <c r="R23" s="169">
        <v>0.49305555555555558</v>
      </c>
      <c r="S23" s="169">
        <v>0.50972222222222219</v>
      </c>
      <c r="T23" s="169">
        <v>0.52638888888888891</v>
      </c>
      <c r="U23" s="169">
        <v>0.54305555555555551</v>
      </c>
      <c r="V23" s="169">
        <v>0.55972222222222223</v>
      </c>
      <c r="W23" s="169">
        <v>0.57638888888888884</v>
      </c>
      <c r="X23" s="169">
        <v>0.59305555555555556</v>
      </c>
      <c r="Y23" s="169">
        <v>0.60972222222222228</v>
      </c>
      <c r="Z23" s="169">
        <v>0.62638888888888888</v>
      </c>
      <c r="AA23" s="169">
        <v>0.6430555555555556</v>
      </c>
      <c r="AB23" s="169">
        <v>0.65972222222222221</v>
      </c>
      <c r="AC23" s="169">
        <v>0.67638888888888893</v>
      </c>
      <c r="AD23" s="169">
        <v>0.69305555555555554</v>
      </c>
      <c r="AE23" s="169">
        <v>0.70972222222222225</v>
      </c>
      <c r="AF23" s="169">
        <v>0.72638888888888886</v>
      </c>
      <c r="AG23" s="169">
        <v>0.74305555555555558</v>
      </c>
      <c r="AH23" s="169">
        <v>0.75972222222222219</v>
      </c>
      <c r="AI23" s="169">
        <v>0.89722222222222214</v>
      </c>
      <c r="AJ23" s="161"/>
    </row>
    <row r="24" spans="1:39" s="162" customFormat="1" ht="18" customHeight="1" outlineLevel="1" x14ac:dyDescent="0.25">
      <c r="A24" s="161"/>
      <c r="B24" s="170" t="s">
        <v>29</v>
      </c>
      <c r="C24" s="166" t="s">
        <v>9</v>
      </c>
      <c r="D24" s="169">
        <v>0.26041666666666669</v>
      </c>
      <c r="E24" s="169">
        <v>0.27708333333333335</v>
      </c>
      <c r="F24" s="169">
        <v>0.29375000000000001</v>
      </c>
      <c r="G24" s="169">
        <v>0.31041666666666667</v>
      </c>
      <c r="H24" s="169">
        <v>0.32708333333333334</v>
      </c>
      <c r="I24" s="169">
        <v>0.34375</v>
      </c>
      <c r="J24" s="169">
        <v>0.36041666666666666</v>
      </c>
      <c r="K24" s="169">
        <v>0.37708333333333333</v>
      </c>
      <c r="L24" s="169">
        <v>0.39374999999999999</v>
      </c>
      <c r="M24" s="169">
        <v>0.41041666666666665</v>
      </c>
      <c r="N24" s="169">
        <v>0.42708333333333331</v>
      </c>
      <c r="O24" s="169">
        <v>0.44374999999999998</v>
      </c>
      <c r="P24" s="169">
        <v>0.46041666666666664</v>
      </c>
      <c r="Q24" s="169">
        <v>0.47708333333333336</v>
      </c>
      <c r="R24" s="169">
        <v>0.49375000000000002</v>
      </c>
      <c r="S24" s="169">
        <v>0.51041666666666663</v>
      </c>
      <c r="T24" s="169">
        <v>0.52708333333333335</v>
      </c>
      <c r="U24" s="169">
        <v>0.54374999999999996</v>
      </c>
      <c r="V24" s="169">
        <v>0.56041666666666667</v>
      </c>
      <c r="W24" s="169">
        <v>0.57708333333333328</v>
      </c>
      <c r="X24" s="169">
        <v>0.59375</v>
      </c>
      <c r="Y24" s="169">
        <v>0.61041666666666672</v>
      </c>
      <c r="Z24" s="169">
        <v>0.62708333333333333</v>
      </c>
      <c r="AA24" s="169">
        <v>0.64375000000000004</v>
      </c>
      <c r="AB24" s="169">
        <v>0.66041666666666665</v>
      </c>
      <c r="AC24" s="169">
        <v>0.67708333333333337</v>
      </c>
      <c r="AD24" s="169">
        <v>0.69374999999999998</v>
      </c>
      <c r="AE24" s="169">
        <v>0.7104166666666667</v>
      </c>
      <c r="AF24" s="169">
        <v>0.7270833333333333</v>
      </c>
      <c r="AG24" s="169">
        <v>0.74375000000000002</v>
      </c>
      <c r="AH24" s="169">
        <v>0.76041666666666663</v>
      </c>
      <c r="AI24" s="169">
        <v>0.89791666666666659</v>
      </c>
      <c r="AJ24" s="161"/>
    </row>
    <row r="25" spans="1:39" s="162" customFormat="1" ht="18" customHeight="1" x14ac:dyDescent="0.25">
      <c r="A25" s="161"/>
      <c r="B25" s="170" t="s">
        <v>31</v>
      </c>
      <c r="C25" s="166" t="s">
        <v>9</v>
      </c>
      <c r="D25" s="169">
        <v>0.26111111111111113</v>
      </c>
      <c r="E25" s="169">
        <v>0.27777777777777779</v>
      </c>
      <c r="F25" s="169">
        <v>0.29444444444444445</v>
      </c>
      <c r="G25" s="169">
        <v>0.31111111111111112</v>
      </c>
      <c r="H25" s="169">
        <v>0.32777777777777778</v>
      </c>
      <c r="I25" s="169">
        <v>0.34444444444444444</v>
      </c>
      <c r="J25" s="169">
        <v>0.3611111111111111</v>
      </c>
      <c r="K25" s="169">
        <v>0.37777777777777777</v>
      </c>
      <c r="L25" s="169">
        <v>0.39444444444444443</v>
      </c>
      <c r="M25" s="169">
        <v>0.41111111111111109</v>
      </c>
      <c r="N25" s="169">
        <v>0.42777777777777776</v>
      </c>
      <c r="O25" s="169">
        <v>0.44444444444444442</v>
      </c>
      <c r="P25" s="169">
        <v>0.46111111111111114</v>
      </c>
      <c r="Q25" s="169">
        <v>0.4777777777777778</v>
      </c>
      <c r="R25" s="169">
        <v>0.49444444444444446</v>
      </c>
      <c r="S25" s="169">
        <v>0.51111111111111107</v>
      </c>
      <c r="T25" s="169">
        <v>0.52777777777777779</v>
      </c>
      <c r="U25" s="169">
        <v>0.5444444444444444</v>
      </c>
      <c r="V25" s="169">
        <v>0.56111111111111112</v>
      </c>
      <c r="W25" s="169">
        <v>0.57777777777777772</v>
      </c>
      <c r="X25" s="169">
        <v>0.59444444444444444</v>
      </c>
      <c r="Y25" s="169">
        <v>0.61111111111111116</v>
      </c>
      <c r="Z25" s="169">
        <v>0.62777777777777777</v>
      </c>
      <c r="AA25" s="169">
        <v>0.64444444444444449</v>
      </c>
      <c r="AB25" s="169">
        <v>0.66111111111111109</v>
      </c>
      <c r="AC25" s="169">
        <v>0.67777777777777781</v>
      </c>
      <c r="AD25" s="169">
        <v>0.69444444444444442</v>
      </c>
      <c r="AE25" s="169">
        <v>0.71111111111111114</v>
      </c>
      <c r="AF25" s="169">
        <v>0.72777777777777775</v>
      </c>
      <c r="AG25" s="169">
        <v>0.74444444444444446</v>
      </c>
      <c r="AH25" s="169">
        <v>0.76111111111111107</v>
      </c>
      <c r="AI25" s="169">
        <v>0.89861111111111103</v>
      </c>
      <c r="AJ25" s="161"/>
    </row>
    <row r="26" spans="1:39" s="162" customFormat="1" ht="18" customHeight="1" x14ac:dyDescent="0.25">
      <c r="A26" s="161"/>
      <c r="B26" s="170" t="s">
        <v>33</v>
      </c>
      <c r="C26" s="166" t="s">
        <v>9</v>
      </c>
      <c r="D26" s="169">
        <v>0.26180555555555557</v>
      </c>
      <c r="E26" s="169">
        <v>0.27847222222222223</v>
      </c>
      <c r="F26" s="169">
        <v>0.2951388888888889</v>
      </c>
      <c r="G26" s="169">
        <v>0.31180555555555556</v>
      </c>
      <c r="H26" s="169">
        <v>0.32847222222222222</v>
      </c>
      <c r="I26" s="169">
        <v>0.34513888888888888</v>
      </c>
      <c r="J26" s="169">
        <v>0.36180555555555555</v>
      </c>
      <c r="K26" s="169">
        <v>0.37847222222222221</v>
      </c>
      <c r="L26" s="169">
        <v>0.39513888888888887</v>
      </c>
      <c r="M26" s="169">
        <v>0.41180555555555554</v>
      </c>
      <c r="N26" s="169">
        <v>0.4284722222222222</v>
      </c>
      <c r="O26" s="169">
        <v>0.44513888888888886</v>
      </c>
      <c r="P26" s="169">
        <v>0.46180555555555558</v>
      </c>
      <c r="Q26" s="169">
        <v>0.47847222222222224</v>
      </c>
      <c r="R26" s="169">
        <v>0.49513888888888891</v>
      </c>
      <c r="S26" s="169">
        <v>0.51180555555555551</v>
      </c>
      <c r="T26" s="169">
        <v>0.52847222222222223</v>
      </c>
      <c r="U26" s="169">
        <v>0.54513888888888884</v>
      </c>
      <c r="V26" s="169">
        <v>0.56180555555555556</v>
      </c>
      <c r="W26" s="169">
        <v>0.57847222222222228</v>
      </c>
      <c r="X26" s="169">
        <v>0.59513888888888888</v>
      </c>
      <c r="Y26" s="169">
        <v>0.6118055555555556</v>
      </c>
      <c r="Z26" s="169">
        <v>0.62847222222222221</v>
      </c>
      <c r="AA26" s="169">
        <v>0.64513888888888893</v>
      </c>
      <c r="AB26" s="169">
        <v>0.66180555555555554</v>
      </c>
      <c r="AC26" s="169">
        <v>0.67847222222222225</v>
      </c>
      <c r="AD26" s="169">
        <v>0.69513888888888886</v>
      </c>
      <c r="AE26" s="169">
        <v>0.71180555555555558</v>
      </c>
      <c r="AF26" s="169">
        <v>0.72847222222222219</v>
      </c>
      <c r="AG26" s="169">
        <v>0.74513888888888891</v>
      </c>
      <c r="AH26" s="169">
        <v>0.76180555555555551</v>
      </c>
      <c r="AI26" s="169">
        <v>0.89930555555555547</v>
      </c>
      <c r="AJ26" s="161"/>
    </row>
    <row r="27" spans="1:39" s="162" customFormat="1" ht="18" customHeight="1" x14ac:dyDescent="0.25">
      <c r="A27" s="161"/>
      <c r="B27" s="177" t="s">
        <v>104</v>
      </c>
      <c r="C27" s="166" t="s">
        <v>9</v>
      </c>
      <c r="D27" s="169">
        <v>0.26319444444444445</v>
      </c>
      <c r="E27" s="169">
        <v>0.27986111111111112</v>
      </c>
      <c r="F27" s="169">
        <v>0.29652777777777778</v>
      </c>
      <c r="G27" s="169">
        <v>0.31319444444444444</v>
      </c>
      <c r="H27" s="169">
        <v>0.3298611111111111</v>
      </c>
      <c r="I27" s="169">
        <v>0.34652777777777777</v>
      </c>
      <c r="J27" s="169">
        <v>0.36319444444444443</v>
      </c>
      <c r="K27" s="169">
        <v>0.37986111111111109</v>
      </c>
      <c r="L27" s="169">
        <v>0.39652777777777776</v>
      </c>
      <c r="M27" s="169">
        <v>0.41319444444444442</v>
      </c>
      <c r="N27" s="169">
        <v>0.42986111111111114</v>
      </c>
      <c r="O27" s="169">
        <v>0.4465277777777778</v>
      </c>
      <c r="P27" s="169">
        <v>0.46319444444444446</v>
      </c>
      <c r="Q27" s="169">
        <v>0.47986111111111113</v>
      </c>
      <c r="R27" s="169">
        <v>0.49652777777777779</v>
      </c>
      <c r="S27" s="169">
        <v>0.5131944444444444</v>
      </c>
      <c r="T27" s="169">
        <v>0.52986111111111112</v>
      </c>
      <c r="U27" s="169">
        <v>0.54652777777777772</v>
      </c>
      <c r="V27" s="169">
        <v>0.56319444444444444</v>
      </c>
      <c r="W27" s="169">
        <v>0.57986111111111116</v>
      </c>
      <c r="X27" s="169">
        <v>0.59652777777777777</v>
      </c>
      <c r="Y27" s="169">
        <v>0.61319444444444449</v>
      </c>
      <c r="Z27" s="169">
        <v>0.62986111111111109</v>
      </c>
      <c r="AA27" s="169">
        <v>0.64652777777777781</v>
      </c>
      <c r="AB27" s="169">
        <v>0.66319444444444442</v>
      </c>
      <c r="AC27" s="169">
        <v>0.67986111111111114</v>
      </c>
      <c r="AD27" s="169">
        <v>0.69652777777777775</v>
      </c>
      <c r="AE27" s="169">
        <v>0.71319444444444446</v>
      </c>
      <c r="AF27" s="169">
        <v>0.72986111111111107</v>
      </c>
      <c r="AG27" s="169">
        <v>0.74652777777777779</v>
      </c>
      <c r="AH27" s="169">
        <v>0.7631944444444444</v>
      </c>
      <c r="AI27" s="169"/>
      <c r="AJ27" s="161"/>
    </row>
    <row r="28" spans="1:39" s="162" customFormat="1" ht="18" customHeight="1" x14ac:dyDescent="0.25">
      <c r="A28" s="161"/>
      <c r="B28" s="177" t="s">
        <v>105</v>
      </c>
      <c r="C28" s="166" t="s">
        <v>11</v>
      </c>
      <c r="D28" s="169">
        <v>0.26458333333333334</v>
      </c>
      <c r="E28" s="169">
        <v>0.28125</v>
      </c>
      <c r="F28" s="169">
        <v>0.29791666666666666</v>
      </c>
      <c r="G28" s="169">
        <v>0.31458333333333333</v>
      </c>
      <c r="H28" s="169">
        <v>0.33124999999999999</v>
      </c>
      <c r="I28" s="169">
        <v>0.34791666666666665</v>
      </c>
      <c r="J28" s="169">
        <v>0.36458333333333331</v>
      </c>
      <c r="K28" s="169">
        <v>0.38124999999999998</v>
      </c>
      <c r="L28" s="169">
        <v>0.39791666666666664</v>
      </c>
      <c r="M28" s="169">
        <v>0.41458333333333336</v>
      </c>
      <c r="N28" s="169">
        <v>0.43125000000000002</v>
      </c>
      <c r="O28" s="169">
        <v>0.44791666666666669</v>
      </c>
      <c r="P28" s="169">
        <v>0.46458333333333335</v>
      </c>
      <c r="Q28" s="169">
        <v>0.48125000000000001</v>
      </c>
      <c r="R28" s="169">
        <v>0.49791666666666667</v>
      </c>
      <c r="S28" s="169">
        <v>0.51458333333333328</v>
      </c>
      <c r="T28" s="169">
        <v>0.53125</v>
      </c>
      <c r="U28" s="169">
        <v>0.54791666666666672</v>
      </c>
      <c r="V28" s="169">
        <v>0.56458333333333333</v>
      </c>
      <c r="W28" s="169">
        <v>0.58125000000000004</v>
      </c>
      <c r="X28" s="169">
        <v>0.59791666666666665</v>
      </c>
      <c r="Y28" s="169">
        <v>0.61458333333333337</v>
      </c>
      <c r="Z28" s="169">
        <v>0.63124999999999998</v>
      </c>
      <c r="AA28" s="169">
        <v>0.6479166666666667</v>
      </c>
      <c r="AB28" s="169">
        <v>0.6645833333333333</v>
      </c>
      <c r="AC28" s="169">
        <v>0.68125000000000002</v>
      </c>
      <c r="AD28" s="169">
        <v>0.69791666666666663</v>
      </c>
      <c r="AE28" s="169">
        <v>0.71458333333333335</v>
      </c>
      <c r="AF28" s="169">
        <v>0.73124999999999996</v>
      </c>
      <c r="AG28" s="169">
        <v>0.74791666666666667</v>
      </c>
      <c r="AH28" s="169">
        <v>0.76458333333333328</v>
      </c>
      <c r="AI28" s="169"/>
      <c r="AJ28" s="161"/>
    </row>
    <row r="29" spans="1:39" s="162" customFormat="1" ht="18" customHeight="1" x14ac:dyDescent="0.25">
      <c r="A29" s="161"/>
      <c r="B29" s="163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1"/>
      <c r="AM29" s="161"/>
    </row>
    <row r="30" spans="1:39" s="162" customFormat="1" ht="18" customHeight="1" x14ac:dyDescent="0.25">
      <c r="B30" s="168" t="s">
        <v>105</v>
      </c>
      <c r="C30" s="166" t="s">
        <v>9</v>
      </c>
      <c r="D30" s="169">
        <v>0.26597222222222222</v>
      </c>
      <c r="E30" s="169">
        <v>0.28263888888888888</v>
      </c>
      <c r="F30" s="169">
        <v>0.29930555555555555</v>
      </c>
      <c r="G30" s="169">
        <v>0.31597222222222221</v>
      </c>
      <c r="H30" s="169">
        <v>0.33263888888888887</v>
      </c>
      <c r="I30" s="169">
        <v>0.34930555555555554</v>
      </c>
      <c r="J30" s="169">
        <v>0.3659722222222222</v>
      </c>
      <c r="K30" s="169">
        <v>0.38263888888888886</v>
      </c>
      <c r="L30" s="169">
        <v>0.39930555555555558</v>
      </c>
      <c r="M30" s="169">
        <v>0.41597222222222224</v>
      </c>
      <c r="N30" s="169">
        <v>0.43263888888888891</v>
      </c>
      <c r="O30" s="169">
        <v>0.44930555555555557</v>
      </c>
      <c r="P30" s="169">
        <v>0.46597222222222223</v>
      </c>
      <c r="Q30" s="169">
        <v>0.4826388888888889</v>
      </c>
      <c r="R30" s="169">
        <v>0.49930555555555556</v>
      </c>
      <c r="S30" s="169">
        <v>0.51597222222222228</v>
      </c>
      <c r="T30" s="169">
        <v>0.53263888888888888</v>
      </c>
      <c r="U30" s="169">
        <v>0.5493055555555556</v>
      </c>
      <c r="V30" s="169">
        <v>0.56597222222222221</v>
      </c>
      <c r="W30" s="169">
        <v>0.58263888888888893</v>
      </c>
      <c r="X30" s="169">
        <v>0.59930555555555554</v>
      </c>
      <c r="Y30" s="169">
        <v>0.61597222222222225</v>
      </c>
      <c r="Z30" s="169">
        <v>0.63263888888888886</v>
      </c>
      <c r="AA30" s="169">
        <v>0.64930555555555558</v>
      </c>
      <c r="AB30" s="169">
        <v>0.66597222222222219</v>
      </c>
      <c r="AC30" s="169">
        <v>0.68263888888888891</v>
      </c>
      <c r="AD30" s="169">
        <v>0.69930555555555551</v>
      </c>
      <c r="AE30" s="169">
        <v>0.71597222222222223</v>
      </c>
      <c r="AF30" s="169">
        <v>0.73263888888888884</v>
      </c>
      <c r="AG30" s="169">
        <v>0.74930555555555556</v>
      </c>
      <c r="AH30" s="169">
        <v>0.76597222222222228</v>
      </c>
      <c r="AI30" s="169"/>
    </row>
    <row r="31" spans="1:39" s="162" customFormat="1" ht="20.399999999999999" customHeight="1" x14ac:dyDescent="0.25">
      <c r="A31" s="161"/>
      <c r="B31" s="179" t="s">
        <v>33</v>
      </c>
      <c r="C31" s="176" t="s">
        <v>9</v>
      </c>
      <c r="D31" s="173">
        <v>0.26944444444444443</v>
      </c>
      <c r="E31" s="173">
        <v>0.28611111111111109</v>
      </c>
      <c r="F31" s="173">
        <v>0.30277777777777776</v>
      </c>
      <c r="G31" s="173">
        <v>0.31944444444444442</v>
      </c>
      <c r="H31" s="173">
        <v>0.33611111111111114</v>
      </c>
      <c r="I31" s="173">
        <v>0.3527777777777778</v>
      </c>
      <c r="J31" s="173">
        <v>0.36944444444444446</v>
      </c>
      <c r="K31" s="173">
        <v>0.38611111111111113</v>
      </c>
      <c r="L31" s="173">
        <v>0.40277777777777779</v>
      </c>
      <c r="M31" s="173">
        <v>0.41944444444444445</v>
      </c>
      <c r="N31" s="173">
        <v>0.43611111111111112</v>
      </c>
      <c r="O31" s="173">
        <v>0.45277777777777778</v>
      </c>
      <c r="P31" s="173">
        <v>0.46944444444444444</v>
      </c>
      <c r="Q31" s="173">
        <v>0.4861111111111111</v>
      </c>
      <c r="R31" s="173">
        <v>0.50277777777777777</v>
      </c>
      <c r="S31" s="173">
        <v>0.51944444444444449</v>
      </c>
      <c r="T31" s="173">
        <v>0.53611111111111109</v>
      </c>
      <c r="U31" s="173">
        <v>0.55277777777777781</v>
      </c>
      <c r="V31" s="173">
        <v>0.56944444444444442</v>
      </c>
      <c r="W31" s="173">
        <v>0.58611111111111114</v>
      </c>
      <c r="X31" s="173">
        <v>0.60277777777777775</v>
      </c>
      <c r="Y31" s="173">
        <v>0.61944444444444446</v>
      </c>
      <c r="Z31" s="173">
        <v>0.63611111111111107</v>
      </c>
      <c r="AA31" s="173">
        <v>0.65277777777777779</v>
      </c>
      <c r="AB31" s="173">
        <v>0.6694444444444444</v>
      </c>
      <c r="AC31" s="173">
        <v>0.68611111111111112</v>
      </c>
      <c r="AD31" s="173">
        <v>0.70277777777777772</v>
      </c>
      <c r="AE31" s="173">
        <v>0.71944444444444444</v>
      </c>
      <c r="AF31" s="173">
        <v>0.73611111111111116</v>
      </c>
      <c r="AG31" s="173">
        <v>0.75277777777777777</v>
      </c>
      <c r="AH31" s="173">
        <v>0.76944444444444449</v>
      </c>
      <c r="AI31" s="173">
        <v>0.9</v>
      </c>
    </row>
    <row r="32" spans="1:39" s="162" customFormat="1" ht="18" customHeight="1" x14ac:dyDescent="0.25">
      <c r="A32" s="161"/>
      <c r="B32" s="165" t="s">
        <v>31</v>
      </c>
      <c r="C32" s="166" t="s">
        <v>9</v>
      </c>
      <c r="D32" s="169">
        <v>0.27013888888888887</v>
      </c>
      <c r="E32" s="169">
        <v>0.28680555555555554</v>
      </c>
      <c r="F32" s="169">
        <v>0.3034722222222222</v>
      </c>
      <c r="G32" s="169">
        <v>0.32013888888888886</v>
      </c>
      <c r="H32" s="169">
        <v>0.33680555555555558</v>
      </c>
      <c r="I32" s="169">
        <v>0.35347222222222224</v>
      </c>
      <c r="J32" s="169">
        <v>0.37013888888888891</v>
      </c>
      <c r="K32" s="169">
        <v>0.38680555555555557</v>
      </c>
      <c r="L32" s="169">
        <v>0.40347222222222223</v>
      </c>
      <c r="M32" s="169">
        <v>0.4201388888888889</v>
      </c>
      <c r="N32" s="169">
        <v>0.43680555555555556</v>
      </c>
      <c r="O32" s="169">
        <v>0.45347222222222222</v>
      </c>
      <c r="P32" s="169">
        <v>0.47013888888888888</v>
      </c>
      <c r="Q32" s="169">
        <v>0.48680555555555555</v>
      </c>
      <c r="R32" s="169">
        <v>0.50347222222222221</v>
      </c>
      <c r="S32" s="169">
        <v>0.52013888888888893</v>
      </c>
      <c r="T32" s="169">
        <v>0.53680555555555554</v>
      </c>
      <c r="U32" s="169">
        <v>0.55347222222222225</v>
      </c>
      <c r="V32" s="169">
        <v>0.57013888888888886</v>
      </c>
      <c r="W32" s="169">
        <v>0.58680555555555558</v>
      </c>
      <c r="X32" s="169">
        <v>0.60347222222222219</v>
      </c>
      <c r="Y32" s="169">
        <v>0.62013888888888891</v>
      </c>
      <c r="Z32" s="169">
        <v>0.63680555555555551</v>
      </c>
      <c r="AA32" s="169">
        <v>0.65347222222222223</v>
      </c>
      <c r="AB32" s="169">
        <v>0.67013888888888884</v>
      </c>
      <c r="AC32" s="169">
        <v>0.68680555555555556</v>
      </c>
      <c r="AD32" s="169">
        <v>0.70347222222222228</v>
      </c>
      <c r="AE32" s="169">
        <v>0.72013888888888888</v>
      </c>
      <c r="AF32" s="169">
        <v>0.7368055555555556</v>
      </c>
      <c r="AG32" s="169">
        <v>0.75347222222222221</v>
      </c>
      <c r="AH32" s="169">
        <v>0.77013888888888893</v>
      </c>
      <c r="AI32" s="169">
        <v>0.90069444444444446</v>
      </c>
    </row>
    <row r="33" spans="1:41" s="162" customFormat="1" ht="18" customHeight="1" x14ac:dyDescent="0.25">
      <c r="A33" s="161"/>
      <c r="B33" s="165" t="s">
        <v>29</v>
      </c>
      <c r="C33" s="166" t="s">
        <v>9</v>
      </c>
      <c r="D33" s="169">
        <v>0.27083333333333331</v>
      </c>
      <c r="E33" s="169">
        <v>0.28749999999999998</v>
      </c>
      <c r="F33" s="169">
        <v>0.30416666666666664</v>
      </c>
      <c r="G33" s="169">
        <v>0.32083333333333336</v>
      </c>
      <c r="H33" s="169">
        <v>0.33750000000000002</v>
      </c>
      <c r="I33" s="169">
        <v>0.35416666666666669</v>
      </c>
      <c r="J33" s="169">
        <v>0.37083333333333335</v>
      </c>
      <c r="K33" s="169">
        <v>0.38750000000000001</v>
      </c>
      <c r="L33" s="169">
        <v>0.40416666666666667</v>
      </c>
      <c r="M33" s="169">
        <v>0.42083333333333334</v>
      </c>
      <c r="N33" s="169">
        <v>0.4375</v>
      </c>
      <c r="O33" s="169">
        <v>0.45416666666666666</v>
      </c>
      <c r="P33" s="169">
        <v>0.47083333333333333</v>
      </c>
      <c r="Q33" s="169">
        <v>0.48749999999999999</v>
      </c>
      <c r="R33" s="169">
        <v>0.50416666666666665</v>
      </c>
      <c r="S33" s="169">
        <v>0.52083333333333337</v>
      </c>
      <c r="T33" s="169">
        <v>0.53749999999999998</v>
      </c>
      <c r="U33" s="169">
        <v>0.5541666666666667</v>
      </c>
      <c r="V33" s="169">
        <v>0.5708333333333333</v>
      </c>
      <c r="W33" s="169">
        <v>0.58750000000000002</v>
      </c>
      <c r="X33" s="169">
        <v>0.60416666666666663</v>
      </c>
      <c r="Y33" s="169">
        <v>0.62083333333333335</v>
      </c>
      <c r="Z33" s="169">
        <v>0.63749999999999996</v>
      </c>
      <c r="AA33" s="169">
        <v>0.65416666666666667</v>
      </c>
      <c r="AB33" s="169">
        <v>0.67083333333333328</v>
      </c>
      <c r="AC33" s="169">
        <v>0.6875</v>
      </c>
      <c r="AD33" s="169">
        <v>0.70416666666666672</v>
      </c>
      <c r="AE33" s="169">
        <v>0.72083333333333333</v>
      </c>
      <c r="AF33" s="169">
        <v>0.73750000000000004</v>
      </c>
      <c r="AG33" s="169">
        <v>0.75416666666666665</v>
      </c>
      <c r="AH33" s="169">
        <v>0.77083333333333337</v>
      </c>
      <c r="AI33" s="169">
        <v>0.90138888888888891</v>
      </c>
    </row>
    <row r="34" spans="1:41" s="174" customFormat="1" ht="18" customHeight="1" x14ac:dyDescent="0.25">
      <c r="A34" s="171"/>
      <c r="B34" s="165" t="s">
        <v>27</v>
      </c>
      <c r="C34" s="166" t="s">
        <v>9</v>
      </c>
      <c r="D34" s="169">
        <v>0.27152777777777776</v>
      </c>
      <c r="E34" s="169">
        <v>0.28819444444444442</v>
      </c>
      <c r="F34" s="169">
        <v>0.30486111111111114</v>
      </c>
      <c r="G34" s="169">
        <v>0.3215277777777778</v>
      </c>
      <c r="H34" s="169">
        <v>0.33819444444444446</v>
      </c>
      <c r="I34" s="169">
        <v>0.35486111111111113</v>
      </c>
      <c r="J34" s="169">
        <v>0.37152777777777779</v>
      </c>
      <c r="K34" s="169">
        <v>0.38819444444444445</v>
      </c>
      <c r="L34" s="169">
        <v>0.40486111111111112</v>
      </c>
      <c r="M34" s="169">
        <v>0.42152777777777778</v>
      </c>
      <c r="N34" s="169">
        <v>0.43819444444444444</v>
      </c>
      <c r="O34" s="169">
        <v>0.4548611111111111</v>
      </c>
      <c r="P34" s="169">
        <v>0.47152777777777777</v>
      </c>
      <c r="Q34" s="169">
        <v>0.48819444444444443</v>
      </c>
      <c r="R34" s="169">
        <v>0.50486111111111109</v>
      </c>
      <c r="S34" s="169">
        <v>0.52152777777777781</v>
      </c>
      <c r="T34" s="169">
        <v>0.53819444444444442</v>
      </c>
      <c r="U34" s="169">
        <v>0.55486111111111114</v>
      </c>
      <c r="V34" s="169">
        <v>0.57152777777777775</v>
      </c>
      <c r="W34" s="169">
        <v>0.58819444444444446</v>
      </c>
      <c r="X34" s="169">
        <v>0.60486111111111107</v>
      </c>
      <c r="Y34" s="169">
        <v>0.62152777777777779</v>
      </c>
      <c r="Z34" s="169">
        <v>0.6381944444444444</v>
      </c>
      <c r="AA34" s="169">
        <v>0.65486111111111112</v>
      </c>
      <c r="AB34" s="169">
        <v>0.67152777777777772</v>
      </c>
      <c r="AC34" s="169">
        <v>0.68819444444444444</v>
      </c>
      <c r="AD34" s="169">
        <v>0.70486111111111116</v>
      </c>
      <c r="AE34" s="169">
        <v>0.72152777777777777</v>
      </c>
      <c r="AF34" s="169">
        <v>0.73819444444444449</v>
      </c>
      <c r="AG34" s="169">
        <v>0.75486111111111109</v>
      </c>
      <c r="AH34" s="169">
        <v>0.77152777777777781</v>
      </c>
      <c r="AI34" s="169">
        <v>0.90208333333333335</v>
      </c>
      <c r="AJ34" s="171"/>
    </row>
    <row r="35" spans="1:41" s="162" customFormat="1" ht="18" customHeight="1" x14ac:dyDescent="0.25">
      <c r="A35" s="161"/>
      <c r="B35" s="165" t="s">
        <v>25</v>
      </c>
      <c r="C35" s="166" t="s">
        <v>9</v>
      </c>
      <c r="D35" s="169">
        <v>0.27291666666666664</v>
      </c>
      <c r="E35" s="169">
        <v>0.28958333333333336</v>
      </c>
      <c r="F35" s="169">
        <v>0.30625000000000002</v>
      </c>
      <c r="G35" s="169">
        <v>0.32291666666666669</v>
      </c>
      <c r="H35" s="169">
        <v>0.33958333333333335</v>
      </c>
      <c r="I35" s="169">
        <v>0.35625000000000001</v>
      </c>
      <c r="J35" s="169">
        <v>0.37291666666666667</v>
      </c>
      <c r="K35" s="169">
        <v>0.38958333333333334</v>
      </c>
      <c r="L35" s="169">
        <v>0.40625</v>
      </c>
      <c r="M35" s="169">
        <v>0.42291666666666666</v>
      </c>
      <c r="N35" s="169">
        <v>0.43958333333333333</v>
      </c>
      <c r="O35" s="169">
        <v>0.45624999999999999</v>
      </c>
      <c r="P35" s="169">
        <v>0.47291666666666665</v>
      </c>
      <c r="Q35" s="169">
        <v>0.48958333333333331</v>
      </c>
      <c r="R35" s="169">
        <v>0.50624999999999998</v>
      </c>
      <c r="S35" s="169">
        <v>0.5229166666666667</v>
      </c>
      <c r="T35" s="169">
        <v>0.5395833333333333</v>
      </c>
      <c r="U35" s="169">
        <v>0.55625000000000002</v>
      </c>
      <c r="V35" s="169">
        <v>0.57291666666666663</v>
      </c>
      <c r="W35" s="169">
        <v>0.58958333333333335</v>
      </c>
      <c r="X35" s="169">
        <v>0.60624999999999996</v>
      </c>
      <c r="Y35" s="169">
        <v>0.62291666666666667</v>
      </c>
      <c r="Z35" s="169">
        <v>0.63958333333333328</v>
      </c>
      <c r="AA35" s="169">
        <v>0.65625</v>
      </c>
      <c r="AB35" s="169">
        <v>0.67291666666666672</v>
      </c>
      <c r="AC35" s="169">
        <v>0.68958333333333333</v>
      </c>
      <c r="AD35" s="169">
        <v>0.70625000000000004</v>
      </c>
      <c r="AE35" s="169">
        <v>0.72291666666666665</v>
      </c>
      <c r="AF35" s="169">
        <v>0.73958333333333337</v>
      </c>
      <c r="AG35" s="169">
        <v>0.75624999999999998</v>
      </c>
      <c r="AH35" s="169">
        <v>0.7729166666666667</v>
      </c>
      <c r="AI35" s="169">
        <v>0.90347222222222223</v>
      </c>
    </row>
    <row r="36" spans="1:41" s="162" customFormat="1" ht="18" customHeight="1" x14ac:dyDescent="0.25">
      <c r="A36" s="161"/>
      <c r="B36" s="165" t="s">
        <v>23</v>
      </c>
      <c r="C36" s="166" t="s">
        <v>9</v>
      </c>
      <c r="D36" s="169">
        <v>0.27361111111111114</v>
      </c>
      <c r="E36" s="169">
        <v>0.2902777777777778</v>
      </c>
      <c r="F36" s="169">
        <v>0.30694444444444446</v>
      </c>
      <c r="G36" s="169">
        <v>0.32361111111111113</v>
      </c>
      <c r="H36" s="169">
        <v>0.34027777777777779</v>
      </c>
      <c r="I36" s="169">
        <v>0.35694444444444445</v>
      </c>
      <c r="J36" s="169">
        <v>0.37361111111111112</v>
      </c>
      <c r="K36" s="169">
        <v>0.39027777777777778</v>
      </c>
      <c r="L36" s="169">
        <v>0.40694444444444444</v>
      </c>
      <c r="M36" s="169">
        <v>0.4236111111111111</v>
      </c>
      <c r="N36" s="169">
        <v>0.44027777777777777</v>
      </c>
      <c r="O36" s="169">
        <v>0.45694444444444443</v>
      </c>
      <c r="P36" s="169">
        <v>0.47361111111111109</v>
      </c>
      <c r="Q36" s="169">
        <v>0.49027777777777776</v>
      </c>
      <c r="R36" s="169">
        <v>0.50694444444444442</v>
      </c>
      <c r="S36" s="169">
        <v>0.52361111111111114</v>
      </c>
      <c r="T36" s="169">
        <v>0.54027777777777775</v>
      </c>
      <c r="U36" s="169">
        <v>0.55694444444444446</v>
      </c>
      <c r="V36" s="169">
        <v>0.57361111111111107</v>
      </c>
      <c r="W36" s="169">
        <v>0.59027777777777779</v>
      </c>
      <c r="X36" s="169">
        <v>0.6069444444444444</v>
      </c>
      <c r="Y36" s="169">
        <v>0.62361111111111112</v>
      </c>
      <c r="Z36" s="169">
        <v>0.64027777777777772</v>
      </c>
      <c r="AA36" s="169">
        <v>0.65694444444444444</v>
      </c>
      <c r="AB36" s="169">
        <v>0.67361111111111116</v>
      </c>
      <c r="AC36" s="169">
        <v>0.69027777777777777</v>
      </c>
      <c r="AD36" s="169">
        <v>0.70694444444444449</v>
      </c>
      <c r="AE36" s="169">
        <v>0.72361111111111109</v>
      </c>
      <c r="AF36" s="169">
        <v>0.74027777777777781</v>
      </c>
      <c r="AG36" s="169">
        <v>0.75694444444444442</v>
      </c>
      <c r="AH36" s="169">
        <v>0.77361111111111114</v>
      </c>
      <c r="AI36" s="169">
        <v>0.90416666666666667</v>
      </c>
      <c r="AJ36" s="161"/>
    </row>
    <row r="37" spans="1:41" s="162" customFormat="1" ht="18" customHeight="1" x14ac:dyDescent="0.25">
      <c r="A37" s="161"/>
      <c r="B37" s="165" t="s">
        <v>21</v>
      </c>
      <c r="C37" s="166" t="s">
        <v>9</v>
      </c>
      <c r="D37" s="169">
        <v>0.27430555555555558</v>
      </c>
      <c r="E37" s="169">
        <v>0.29097222222222224</v>
      </c>
      <c r="F37" s="169">
        <v>0.30763888888888891</v>
      </c>
      <c r="G37" s="169">
        <v>0.32430555555555557</v>
      </c>
      <c r="H37" s="169">
        <v>0.34097222222222223</v>
      </c>
      <c r="I37" s="169">
        <v>0.3576388888888889</v>
      </c>
      <c r="J37" s="169">
        <v>0.37430555555555556</v>
      </c>
      <c r="K37" s="169">
        <v>0.39097222222222222</v>
      </c>
      <c r="L37" s="169">
        <v>0.40763888888888888</v>
      </c>
      <c r="M37" s="169">
        <v>0.42430555555555555</v>
      </c>
      <c r="N37" s="169">
        <v>0.44097222222222221</v>
      </c>
      <c r="O37" s="169">
        <v>0.45763888888888887</v>
      </c>
      <c r="P37" s="169">
        <v>0.47430555555555554</v>
      </c>
      <c r="Q37" s="169">
        <v>0.4909722222222222</v>
      </c>
      <c r="R37" s="169">
        <v>0.50763888888888886</v>
      </c>
      <c r="S37" s="169">
        <v>0.52430555555555558</v>
      </c>
      <c r="T37" s="169">
        <v>0.54097222222222219</v>
      </c>
      <c r="U37" s="169">
        <v>0.55763888888888891</v>
      </c>
      <c r="V37" s="169">
        <v>0.57430555555555551</v>
      </c>
      <c r="W37" s="169">
        <v>0.59097222222222223</v>
      </c>
      <c r="X37" s="169">
        <v>0.60763888888888884</v>
      </c>
      <c r="Y37" s="169">
        <v>0.62430555555555556</v>
      </c>
      <c r="Z37" s="169">
        <v>0.64097222222222228</v>
      </c>
      <c r="AA37" s="169">
        <v>0.65763888888888888</v>
      </c>
      <c r="AB37" s="169">
        <v>0.6743055555555556</v>
      </c>
      <c r="AC37" s="169">
        <v>0.69097222222222221</v>
      </c>
      <c r="AD37" s="169">
        <v>0.70763888888888893</v>
      </c>
      <c r="AE37" s="169">
        <v>0.72430555555555554</v>
      </c>
      <c r="AF37" s="169">
        <v>0.74097222222222225</v>
      </c>
      <c r="AG37" s="169">
        <v>0.75763888888888886</v>
      </c>
      <c r="AH37" s="169">
        <v>0.77430555555555558</v>
      </c>
      <c r="AI37" s="169">
        <v>0.90486111111111112</v>
      </c>
      <c r="AJ37" s="161"/>
    </row>
    <row r="38" spans="1:41" s="162" customFormat="1" ht="18" customHeight="1" x14ac:dyDescent="0.25">
      <c r="A38" s="161"/>
      <c r="B38" s="165" t="s">
        <v>19</v>
      </c>
      <c r="C38" s="166" t="s">
        <v>9</v>
      </c>
      <c r="D38" s="169">
        <v>0.27569444444444446</v>
      </c>
      <c r="E38" s="169">
        <v>0.29236111111111113</v>
      </c>
      <c r="F38" s="169">
        <v>0.30902777777777779</v>
      </c>
      <c r="G38" s="169">
        <v>0.32569444444444445</v>
      </c>
      <c r="H38" s="169">
        <v>0.34236111111111112</v>
      </c>
      <c r="I38" s="169">
        <v>0.35902777777777778</v>
      </c>
      <c r="J38" s="169">
        <v>0.37569444444444444</v>
      </c>
      <c r="K38" s="169">
        <v>0.3923611111111111</v>
      </c>
      <c r="L38" s="169">
        <v>0.40902777777777777</v>
      </c>
      <c r="M38" s="169">
        <v>0.42569444444444443</v>
      </c>
      <c r="N38" s="169">
        <v>0.44236111111111109</v>
      </c>
      <c r="O38" s="169">
        <v>0.45902777777777776</v>
      </c>
      <c r="P38" s="169">
        <v>0.47569444444444442</v>
      </c>
      <c r="Q38" s="169">
        <v>0.49236111111111114</v>
      </c>
      <c r="R38" s="169">
        <v>0.50902777777777775</v>
      </c>
      <c r="S38" s="169">
        <v>0.52569444444444446</v>
      </c>
      <c r="T38" s="169">
        <v>0.54236111111111107</v>
      </c>
      <c r="U38" s="169">
        <v>0.55902777777777779</v>
      </c>
      <c r="V38" s="169">
        <v>0.5756944444444444</v>
      </c>
      <c r="W38" s="169">
        <v>0.59236111111111112</v>
      </c>
      <c r="X38" s="169">
        <v>0.60902777777777772</v>
      </c>
      <c r="Y38" s="169">
        <v>0.62569444444444444</v>
      </c>
      <c r="Z38" s="169">
        <v>0.64236111111111116</v>
      </c>
      <c r="AA38" s="169">
        <v>0.65902777777777777</v>
      </c>
      <c r="AB38" s="169">
        <v>0.67569444444444449</v>
      </c>
      <c r="AC38" s="169">
        <v>0.69236111111111109</v>
      </c>
      <c r="AD38" s="169">
        <v>0.70902777777777781</v>
      </c>
      <c r="AE38" s="169">
        <v>0.72569444444444442</v>
      </c>
      <c r="AF38" s="169">
        <v>0.74236111111111114</v>
      </c>
      <c r="AG38" s="169">
        <v>0.75902777777777775</v>
      </c>
      <c r="AH38" s="169">
        <v>0.77569444444444446</v>
      </c>
      <c r="AI38" s="169">
        <v>0.90625</v>
      </c>
      <c r="AJ38" s="161"/>
    </row>
    <row r="39" spans="1:41" s="162" customFormat="1" ht="18" customHeight="1" x14ac:dyDescent="0.25">
      <c r="A39" s="161"/>
      <c r="B39" s="165" t="s">
        <v>17</v>
      </c>
      <c r="C39" s="166" t="s">
        <v>9</v>
      </c>
      <c r="D39" s="169">
        <v>0.27638888888888891</v>
      </c>
      <c r="E39" s="169">
        <v>0.29305555555555557</v>
      </c>
      <c r="F39" s="169">
        <v>0.30972222222222223</v>
      </c>
      <c r="G39" s="169">
        <v>0.3263888888888889</v>
      </c>
      <c r="H39" s="169">
        <v>0.34305555555555556</v>
      </c>
      <c r="I39" s="169">
        <v>0.35972222222222222</v>
      </c>
      <c r="J39" s="169">
        <v>0.37638888888888888</v>
      </c>
      <c r="K39" s="169">
        <v>0.39305555555555555</v>
      </c>
      <c r="L39" s="169">
        <v>0.40972222222222221</v>
      </c>
      <c r="M39" s="169">
        <v>0.42638888888888887</v>
      </c>
      <c r="N39" s="169">
        <v>0.44305555555555554</v>
      </c>
      <c r="O39" s="169">
        <v>0.4597222222222222</v>
      </c>
      <c r="P39" s="169">
        <v>0.47638888888888886</v>
      </c>
      <c r="Q39" s="169">
        <v>0.49305555555555558</v>
      </c>
      <c r="R39" s="169">
        <v>0.50972222222222219</v>
      </c>
      <c r="S39" s="169">
        <v>0.52638888888888891</v>
      </c>
      <c r="T39" s="169">
        <v>0.54305555555555551</v>
      </c>
      <c r="U39" s="169">
        <v>0.55972222222222223</v>
      </c>
      <c r="V39" s="169">
        <v>0.57638888888888884</v>
      </c>
      <c r="W39" s="169">
        <v>0.59305555555555556</v>
      </c>
      <c r="X39" s="169">
        <v>0.60972222222222228</v>
      </c>
      <c r="Y39" s="169">
        <v>0.62638888888888888</v>
      </c>
      <c r="Z39" s="169">
        <v>0.6430555555555556</v>
      </c>
      <c r="AA39" s="169">
        <v>0.65972222222222221</v>
      </c>
      <c r="AB39" s="169">
        <v>0.67638888888888893</v>
      </c>
      <c r="AC39" s="169">
        <v>0.69305555555555554</v>
      </c>
      <c r="AD39" s="169">
        <v>0.70972222222222225</v>
      </c>
      <c r="AE39" s="169">
        <v>0.72638888888888886</v>
      </c>
      <c r="AF39" s="169">
        <v>0.74305555555555558</v>
      </c>
      <c r="AG39" s="169">
        <v>0.75972222222222219</v>
      </c>
      <c r="AH39" s="169">
        <v>0.77638888888888891</v>
      </c>
      <c r="AI39" s="169">
        <v>0.90694444444444444</v>
      </c>
      <c r="AJ39" s="161"/>
    </row>
    <row r="40" spans="1:41" s="162" customFormat="1" ht="18" customHeight="1" x14ac:dyDescent="0.25">
      <c r="A40" s="161"/>
      <c r="B40" s="165" t="s">
        <v>15</v>
      </c>
      <c r="C40" s="166" t="s">
        <v>9</v>
      </c>
      <c r="D40" s="169">
        <v>0.27708333333333335</v>
      </c>
      <c r="E40" s="169">
        <v>0.29375000000000001</v>
      </c>
      <c r="F40" s="169">
        <v>0.31041666666666667</v>
      </c>
      <c r="G40" s="169">
        <v>0.32708333333333334</v>
      </c>
      <c r="H40" s="169">
        <v>0.34375</v>
      </c>
      <c r="I40" s="169">
        <v>0.36041666666666666</v>
      </c>
      <c r="J40" s="169">
        <v>0.37708333333333333</v>
      </c>
      <c r="K40" s="169">
        <v>0.39374999999999999</v>
      </c>
      <c r="L40" s="169">
        <v>0.41041666666666665</v>
      </c>
      <c r="M40" s="169">
        <v>0.42708333333333331</v>
      </c>
      <c r="N40" s="169">
        <v>0.44374999999999998</v>
      </c>
      <c r="O40" s="169">
        <v>0.46041666666666664</v>
      </c>
      <c r="P40" s="169">
        <v>0.47708333333333336</v>
      </c>
      <c r="Q40" s="169">
        <v>0.49375000000000002</v>
      </c>
      <c r="R40" s="169">
        <v>0.51041666666666663</v>
      </c>
      <c r="S40" s="169">
        <v>0.52708333333333335</v>
      </c>
      <c r="T40" s="169">
        <v>0.54374999999999996</v>
      </c>
      <c r="U40" s="169">
        <v>0.56041666666666667</v>
      </c>
      <c r="V40" s="169">
        <v>0.57708333333333328</v>
      </c>
      <c r="W40" s="169">
        <v>0.59375</v>
      </c>
      <c r="X40" s="169">
        <v>0.61041666666666672</v>
      </c>
      <c r="Y40" s="169">
        <v>0.62708333333333333</v>
      </c>
      <c r="Z40" s="169">
        <v>0.64375000000000004</v>
      </c>
      <c r="AA40" s="169">
        <v>0.66041666666666665</v>
      </c>
      <c r="AB40" s="169">
        <v>0.67708333333333337</v>
      </c>
      <c r="AC40" s="169">
        <v>0.69374999999999998</v>
      </c>
      <c r="AD40" s="169">
        <v>0.7104166666666667</v>
      </c>
      <c r="AE40" s="169">
        <v>0.7270833333333333</v>
      </c>
      <c r="AF40" s="169">
        <v>0.74375000000000002</v>
      </c>
      <c r="AG40" s="169">
        <v>0.76041666666666663</v>
      </c>
      <c r="AH40" s="169">
        <v>0.77708333333333335</v>
      </c>
      <c r="AI40" s="169">
        <v>0.90763888888888888</v>
      </c>
      <c r="AJ40" s="161"/>
    </row>
    <row r="41" spans="1:41" s="162" customFormat="1" ht="18" customHeight="1" x14ac:dyDescent="0.25">
      <c r="A41" s="161"/>
      <c r="B41" s="165" t="s">
        <v>13</v>
      </c>
      <c r="C41" s="166" t="s">
        <v>9</v>
      </c>
      <c r="D41" s="169">
        <v>0.27777777777777779</v>
      </c>
      <c r="E41" s="169">
        <v>0.29444444444444445</v>
      </c>
      <c r="F41" s="169">
        <v>0.31111111111111112</v>
      </c>
      <c r="G41" s="169">
        <v>0.32777777777777778</v>
      </c>
      <c r="H41" s="169">
        <v>0.34444444444444444</v>
      </c>
      <c r="I41" s="169">
        <v>0.3611111111111111</v>
      </c>
      <c r="J41" s="169">
        <v>0.37777777777777777</v>
      </c>
      <c r="K41" s="169">
        <v>0.39444444444444443</v>
      </c>
      <c r="L41" s="169">
        <v>0.41111111111111109</v>
      </c>
      <c r="M41" s="169">
        <v>0.42777777777777776</v>
      </c>
      <c r="N41" s="169">
        <v>0.44444444444444442</v>
      </c>
      <c r="O41" s="169">
        <v>0.46111111111111114</v>
      </c>
      <c r="P41" s="169">
        <v>0.4777777777777778</v>
      </c>
      <c r="Q41" s="169">
        <v>0.49444444444444446</v>
      </c>
      <c r="R41" s="169">
        <v>0.51111111111111107</v>
      </c>
      <c r="S41" s="169">
        <v>0.52777777777777779</v>
      </c>
      <c r="T41" s="169">
        <v>0.5444444444444444</v>
      </c>
      <c r="U41" s="169">
        <v>0.56111111111111112</v>
      </c>
      <c r="V41" s="169">
        <v>0.57777777777777772</v>
      </c>
      <c r="W41" s="169">
        <v>0.59444444444444444</v>
      </c>
      <c r="X41" s="169">
        <v>0.61111111111111116</v>
      </c>
      <c r="Y41" s="169">
        <v>0.62777777777777777</v>
      </c>
      <c r="Z41" s="169">
        <v>0.64444444444444449</v>
      </c>
      <c r="AA41" s="169">
        <v>0.66111111111111109</v>
      </c>
      <c r="AB41" s="169">
        <v>0.67777777777777781</v>
      </c>
      <c r="AC41" s="169">
        <v>0.69444444444444442</v>
      </c>
      <c r="AD41" s="169">
        <v>0.71111111111111114</v>
      </c>
      <c r="AE41" s="169">
        <v>0.72777777777777775</v>
      </c>
      <c r="AF41" s="169">
        <v>0.74444444444444446</v>
      </c>
      <c r="AG41" s="169">
        <v>0.76111111111111107</v>
      </c>
      <c r="AH41" s="169">
        <v>0.77777777777777779</v>
      </c>
      <c r="AI41" s="169">
        <v>0.90833333333333333</v>
      </c>
    </row>
    <row r="42" spans="1:41" s="162" customFormat="1" ht="18" customHeight="1" x14ac:dyDescent="0.25">
      <c r="A42" s="161"/>
      <c r="B42" s="177" t="s">
        <v>103</v>
      </c>
      <c r="C42" s="166" t="s">
        <v>9</v>
      </c>
      <c r="D42" s="169">
        <v>0.27847222222222223</v>
      </c>
      <c r="E42" s="169">
        <v>0.2951388888888889</v>
      </c>
      <c r="F42" s="169">
        <v>0.31180555555555556</v>
      </c>
      <c r="G42" s="169">
        <v>0.32847222222222222</v>
      </c>
      <c r="H42" s="169">
        <v>0.34513888888888888</v>
      </c>
      <c r="I42" s="169">
        <v>0.36180555555555555</v>
      </c>
      <c r="J42" s="169">
        <v>0.37847222222222221</v>
      </c>
      <c r="K42" s="169">
        <v>0.39513888888888887</v>
      </c>
      <c r="L42" s="169">
        <v>0.41180555555555554</v>
      </c>
      <c r="M42" s="169">
        <v>0.4284722222222222</v>
      </c>
      <c r="N42" s="169">
        <v>0.44513888888888886</v>
      </c>
      <c r="O42" s="169">
        <v>0.46180555555555558</v>
      </c>
      <c r="P42" s="169">
        <v>0.47847222222222224</v>
      </c>
      <c r="Q42" s="169">
        <v>0.49513888888888891</v>
      </c>
      <c r="R42" s="169">
        <v>0.51180555555555551</v>
      </c>
      <c r="S42" s="169">
        <v>0.52847222222222223</v>
      </c>
      <c r="T42" s="169">
        <v>0.54513888888888884</v>
      </c>
      <c r="U42" s="169">
        <v>0.56180555555555556</v>
      </c>
      <c r="V42" s="169">
        <v>0.57847222222222228</v>
      </c>
      <c r="W42" s="169">
        <v>0.59513888888888888</v>
      </c>
      <c r="X42" s="169">
        <v>0.6118055555555556</v>
      </c>
      <c r="Y42" s="169">
        <v>0.62847222222222221</v>
      </c>
      <c r="Z42" s="169">
        <v>0.64513888888888893</v>
      </c>
      <c r="AA42" s="169">
        <v>0.66180555555555554</v>
      </c>
      <c r="AB42" s="169">
        <v>0.67847222222222225</v>
      </c>
      <c r="AC42" s="169">
        <v>0.69513888888888886</v>
      </c>
      <c r="AD42" s="169">
        <v>0.71180555555555558</v>
      </c>
      <c r="AE42" s="169">
        <v>0.72847222222222219</v>
      </c>
      <c r="AF42" s="169">
        <v>0.74513888888888891</v>
      </c>
      <c r="AG42" s="169">
        <v>0.76180555555555551</v>
      </c>
      <c r="AH42" s="169">
        <v>0.77847222222222223</v>
      </c>
      <c r="AI42" s="169">
        <v>0.90902777777777777</v>
      </c>
    </row>
    <row r="43" spans="1:41" s="162" customFormat="1" ht="18" customHeight="1" x14ac:dyDescent="0.25">
      <c r="A43" s="161"/>
      <c r="B43" s="175" t="s">
        <v>103</v>
      </c>
      <c r="C43" s="176" t="s">
        <v>9</v>
      </c>
      <c r="D43" s="173">
        <v>0.27986111111111112</v>
      </c>
      <c r="E43" s="173">
        <v>0.29652777777777778</v>
      </c>
      <c r="F43" s="173">
        <v>0.31319444444444444</v>
      </c>
      <c r="G43" s="173">
        <v>0.3298611111111111</v>
      </c>
      <c r="H43" s="173">
        <v>0.34652777777777777</v>
      </c>
      <c r="I43" s="173">
        <v>0.36319444444444443</v>
      </c>
      <c r="J43" s="173">
        <v>0.37986111111111109</v>
      </c>
      <c r="K43" s="173">
        <v>0.39652777777777776</v>
      </c>
      <c r="L43" s="173">
        <v>0.41319444444444442</v>
      </c>
      <c r="M43" s="173">
        <v>0.42986111111111114</v>
      </c>
      <c r="N43" s="173">
        <v>0.4465277777777778</v>
      </c>
      <c r="O43" s="173">
        <v>0.46319444444444446</v>
      </c>
      <c r="P43" s="173">
        <v>0.47986111111111113</v>
      </c>
      <c r="Q43" s="173">
        <v>0.49652777777777779</v>
      </c>
      <c r="R43" s="173">
        <v>0.5131944444444444</v>
      </c>
      <c r="S43" s="173">
        <v>0.52986111111111112</v>
      </c>
      <c r="T43" s="173">
        <v>0.54652777777777772</v>
      </c>
      <c r="U43" s="173">
        <v>0.56319444444444444</v>
      </c>
      <c r="V43" s="173">
        <v>0.57986111111111116</v>
      </c>
      <c r="W43" s="173">
        <v>0.59652777777777777</v>
      </c>
      <c r="X43" s="173">
        <v>0.61319444444444449</v>
      </c>
      <c r="Y43" s="173">
        <v>0.62986111111111109</v>
      </c>
      <c r="Z43" s="173">
        <v>0.64652777777777781</v>
      </c>
      <c r="AA43" s="173">
        <v>0.66319444444444442</v>
      </c>
      <c r="AB43" s="173">
        <v>0.67986111111111114</v>
      </c>
      <c r="AC43" s="173">
        <v>0.69652777777777775</v>
      </c>
      <c r="AD43" s="173">
        <v>0.71319444444444446</v>
      </c>
      <c r="AE43" s="173">
        <v>0.72986111111111107</v>
      </c>
      <c r="AF43" s="173">
        <v>0.74652777777777779</v>
      </c>
      <c r="AG43" s="173">
        <v>0.7631944444444444</v>
      </c>
      <c r="AH43" s="173">
        <v>0.77986111111111112</v>
      </c>
      <c r="AI43" s="169"/>
      <c r="AK43" s="163"/>
      <c r="AL43" s="163"/>
      <c r="AM43" s="163"/>
      <c r="AN43" s="163"/>
      <c r="AO43" s="163"/>
    </row>
    <row r="44" spans="1:41" s="162" customFormat="1" ht="18" customHeight="1" x14ac:dyDescent="0.25">
      <c r="A44" s="161"/>
      <c r="B44" s="165" t="s">
        <v>72</v>
      </c>
      <c r="C44" s="166" t="s">
        <v>9</v>
      </c>
      <c r="D44" s="169">
        <v>0.28055555555555556</v>
      </c>
      <c r="E44" s="169">
        <v>0.29722222222222222</v>
      </c>
      <c r="F44" s="169">
        <v>0.31388888888888888</v>
      </c>
      <c r="G44" s="169">
        <v>0.33055555555555555</v>
      </c>
      <c r="H44" s="169">
        <v>0.34722222222222221</v>
      </c>
      <c r="I44" s="169">
        <v>0.36388888888888887</v>
      </c>
      <c r="J44" s="169">
        <v>0.38055555555555554</v>
      </c>
      <c r="K44" s="169">
        <v>0.3972222222222222</v>
      </c>
      <c r="L44" s="169">
        <v>0.41388888888888886</v>
      </c>
      <c r="M44" s="169">
        <v>0.43055555555555558</v>
      </c>
      <c r="N44" s="169">
        <v>0.44722222222222224</v>
      </c>
      <c r="O44" s="169">
        <v>0.46388888888888891</v>
      </c>
      <c r="P44" s="169">
        <v>0.48055555555555557</v>
      </c>
      <c r="Q44" s="169">
        <v>0.49722222222222223</v>
      </c>
      <c r="R44" s="169">
        <v>0.51388888888888884</v>
      </c>
      <c r="S44" s="169">
        <v>0.53055555555555556</v>
      </c>
      <c r="T44" s="169">
        <v>0.54722222222222228</v>
      </c>
      <c r="U44" s="169">
        <v>0.56388888888888888</v>
      </c>
      <c r="V44" s="169">
        <v>0.5805555555555556</v>
      </c>
      <c r="W44" s="169">
        <v>0.59722222222222221</v>
      </c>
      <c r="X44" s="169">
        <v>0.61388888888888893</v>
      </c>
      <c r="Y44" s="169">
        <v>0.63055555555555554</v>
      </c>
      <c r="Z44" s="169">
        <v>0.64722222222222225</v>
      </c>
      <c r="AA44" s="169">
        <v>0.66388888888888886</v>
      </c>
      <c r="AB44" s="169">
        <v>0.68055555555555558</v>
      </c>
      <c r="AC44" s="169">
        <v>0.69722222222222219</v>
      </c>
      <c r="AD44" s="169">
        <v>0.71388888888888891</v>
      </c>
      <c r="AE44" s="169">
        <v>0.73055555555555551</v>
      </c>
      <c r="AF44" s="169">
        <v>0.74722222222222223</v>
      </c>
      <c r="AG44" s="169">
        <v>0.76388888888888884</v>
      </c>
      <c r="AH44" s="169">
        <v>0.78055555555555556</v>
      </c>
      <c r="AI44" s="169"/>
      <c r="AK44" s="163"/>
      <c r="AL44" s="163"/>
      <c r="AM44" s="163"/>
      <c r="AN44" s="163"/>
      <c r="AO44" s="163"/>
    </row>
    <row r="45" spans="1:41" s="162" customFormat="1" ht="18" customHeight="1" x14ac:dyDescent="0.25">
      <c r="A45" s="161"/>
      <c r="B45" s="165" t="s">
        <v>71</v>
      </c>
      <c r="C45" s="166" t="s">
        <v>9</v>
      </c>
      <c r="D45" s="169">
        <v>0.28055555555555556</v>
      </c>
      <c r="E45" s="169">
        <v>0.29722222222222222</v>
      </c>
      <c r="F45" s="169">
        <v>0.31388888888888888</v>
      </c>
      <c r="G45" s="169">
        <v>0.33055555555555555</v>
      </c>
      <c r="H45" s="169">
        <v>0.34722222222222221</v>
      </c>
      <c r="I45" s="169">
        <v>0.36388888888888887</v>
      </c>
      <c r="J45" s="169">
        <v>0.38055555555555554</v>
      </c>
      <c r="K45" s="169">
        <v>0.3972222222222222</v>
      </c>
      <c r="L45" s="169">
        <v>0.41388888888888886</v>
      </c>
      <c r="M45" s="169">
        <v>0.43055555555555558</v>
      </c>
      <c r="N45" s="169">
        <v>0.44722222222222224</v>
      </c>
      <c r="O45" s="169">
        <v>0.46388888888888891</v>
      </c>
      <c r="P45" s="169">
        <v>0.48055555555555557</v>
      </c>
      <c r="Q45" s="169">
        <v>0.49722222222222223</v>
      </c>
      <c r="R45" s="169">
        <v>0.51388888888888884</v>
      </c>
      <c r="S45" s="169">
        <v>0.53055555555555556</v>
      </c>
      <c r="T45" s="169">
        <v>0.54722222222222228</v>
      </c>
      <c r="U45" s="169">
        <v>0.56388888888888888</v>
      </c>
      <c r="V45" s="169">
        <v>0.5805555555555556</v>
      </c>
      <c r="W45" s="169">
        <v>0.59722222222222221</v>
      </c>
      <c r="X45" s="169">
        <v>0.61388888888888893</v>
      </c>
      <c r="Y45" s="169">
        <v>0.63055555555555554</v>
      </c>
      <c r="Z45" s="169">
        <v>0.64722222222222225</v>
      </c>
      <c r="AA45" s="169">
        <v>0.66388888888888886</v>
      </c>
      <c r="AB45" s="169">
        <v>0.68055555555555558</v>
      </c>
      <c r="AC45" s="169">
        <v>0.69722222222222219</v>
      </c>
      <c r="AD45" s="169">
        <v>0.71388888888888891</v>
      </c>
      <c r="AE45" s="169">
        <v>0.73055555555555551</v>
      </c>
      <c r="AF45" s="169">
        <v>0.74722222222222223</v>
      </c>
      <c r="AG45" s="169">
        <v>0.76388888888888884</v>
      </c>
      <c r="AH45" s="169">
        <v>0.78055555555555556</v>
      </c>
      <c r="AI45" s="169"/>
      <c r="AK45" s="163"/>
      <c r="AL45" s="163"/>
      <c r="AM45" s="163"/>
      <c r="AN45" s="163"/>
      <c r="AO45" s="163"/>
    </row>
    <row r="46" spans="1:41" s="162" customFormat="1" ht="18" customHeight="1" x14ac:dyDescent="0.25">
      <c r="A46" s="161"/>
      <c r="B46" s="165" t="s">
        <v>70</v>
      </c>
      <c r="C46" s="166" t="s">
        <v>9</v>
      </c>
      <c r="D46" s="169">
        <v>0.28125</v>
      </c>
      <c r="E46" s="169">
        <v>0.29791666666666666</v>
      </c>
      <c r="F46" s="169">
        <v>0.31458333333333333</v>
      </c>
      <c r="G46" s="169">
        <v>0.33124999999999999</v>
      </c>
      <c r="H46" s="169">
        <v>0.34791666666666665</v>
      </c>
      <c r="I46" s="169">
        <v>0.36458333333333331</v>
      </c>
      <c r="J46" s="169">
        <v>0.38124999999999998</v>
      </c>
      <c r="K46" s="169">
        <v>0.39791666666666664</v>
      </c>
      <c r="L46" s="169">
        <v>0.41458333333333336</v>
      </c>
      <c r="M46" s="169">
        <v>0.43125000000000002</v>
      </c>
      <c r="N46" s="169">
        <v>0.44791666666666669</v>
      </c>
      <c r="O46" s="169">
        <v>0.46458333333333335</v>
      </c>
      <c r="P46" s="169">
        <v>0.48125000000000001</v>
      </c>
      <c r="Q46" s="169">
        <v>0.49791666666666667</v>
      </c>
      <c r="R46" s="169">
        <v>0.51458333333333328</v>
      </c>
      <c r="S46" s="169">
        <v>0.53125</v>
      </c>
      <c r="T46" s="169">
        <v>0.54791666666666672</v>
      </c>
      <c r="U46" s="169">
        <v>0.56458333333333333</v>
      </c>
      <c r="V46" s="169">
        <v>0.58125000000000004</v>
      </c>
      <c r="W46" s="169">
        <v>0.59791666666666665</v>
      </c>
      <c r="X46" s="169">
        <v>0.61458333333333337</v>
      </c>
      <c r="Y46" s="169">
        <v>0.63124999999999998</v>
      </c>
      <c r="Z46" s="169">
        <v>0.6479166666666667</v>
      </c>
      <c r="AA46" s="169">
        <v>0.6645833333333333</v>
      </c>
      <c r="AB46" s="169">
        <v>0.68125000000000002</v>
      </c>
      <c r="AC46" s="169">
        <v>0.69791666666666663</v>
      </c>
      <c r="AD46" s="169">
        <v>0.71458333333333335</v>
      </c>
      <c r="AE46" s="169">
        <v>0.73124999999999996</v>
      </c>
      <c r="AF46" s="169">
        <v>0.74791666666666667</v>
      </c>
      <c r="AG46" s="169">
        <v>0.76458333333333328</v>
      </c>
      <c r="AH46" s="169">
        <v>0.78125</v>
      </c>
      <c r="AI46" s="169"/>
      <c r="AK46" s="163"/>
      <c r="AL46" s="163"/>
      <c r="AM46" s="163"/>
      <c r="AN46" s="163"/>
      <c r="AO46" s="163"/>
    </row>
    <row r="47" spans="1:41" s="162" customFormat="1" ht="18" customHeight="1" x14ac:dyDescent="0.25">
      <c r="A47" s="161"/>
      <c r="B47" s="165" t="s">
        <v>69</v>
      </c>
      <c r="C47" s="166" t="s">
        <v>9</v>
      </c>
      <c r="D47" s="169">
        <v>0.28194444444444444</v>
      </c>
      <c r="E47" s="169">
        <v>0.2986111111111111</v>
      </c>
      <c r="F47" s="169">
        <v>0.31527777777777777</v>
      </c>
      <c r="G47" s="169">
        <v>0.33194444444444443</v>
      </c>
      <c r="H47" s="169">
        <v>0.34861111111111109</v>
      </c>
      <c r="I47" s="169">
        <v>0.36527777777777776</v>
      </c>
      <c r="J47" s="169">
        <v>0.38194444444444442</v>
      </c>
      <c r="K47" s="169">
        <v>0.39861111111111114</v>
      </c>
      <c r="L47" s="169">
        <v>0.4152777777777778</v>
      </c>
      <c r="M47" s="169">
        <v>0.43194444444444446</v>
      </c>
      <c r="N47" s="169">
        <v>0.44861111111111113</v>
      </c>
      <c r="O47" s="169">
        <v>0.46527777777777779</v>
      </c>
      <c r="P47" s="169">
        <v>0.48194444444444445</v>
      </c>
      <c r="Q47" s="169">
        <v>0.49861111111111112</v>
      </c>
      <c r="R47" s="169">
        <v>0.51527777777777772</v>
      </c>
      <c r="S47" s="169">
        <v>0.53194444444444444</v>
      </c>
      <c r="T47" s="169">
        <v>0.54861111111111116</v>
      </c>
      <c r="U47" s="169">
        <v>0.56527777777777777</v>
      </c>
      <c r="V47" s="169">
        <v>0.58194444444444449</v>
      </c>
      <c r="W47" s="169">
        <v>0.59861111111111109</v>
      </c>
      <c r="X47" s="169">
        <v>0.61527777777777781</v>
      </c>
      <c r="Y47" s="169">
        <v>0.63194444444444442</v>
      </c>
      <c r="Z47" s="169">
        <v>0.64861111111111114</v>
      </c>
      <c r="AA47" s="169">
        <v>0.66527777777777775</v>
      </c>
      <c r="AB47" s="169">
        <v>0.68194444444444446</v>
      </c>
      <c r="AC47" s="169">
        <v>0.69861111111111107</v>
      </c>
      <c r="AD47" s="169">
        <v>0.71527777777777779</v>
      </c>
      <c r="AE47" s="169">
        <v>0.7319444444444444</v>
      </c>
      <c r="AF47" s="169">
        <v>0.74861111111111112</v>
      </c>
      <c r="AG47" s="169">
        <v>0.76527777777777772</v>
      </c>
      <c r="AH47" s="169">
        <v>0.78194444444444444</v>
      </c>
      <c r="AI47" s="169"/>
      <c r="AK47" s="163"/>
      <c r="AL47" s="163"/>
      <c r="AM47" s="163"/>
      <c r="AN47" s="163"/>
      <c r="AO47" s="163"/>
    </row>
    <row r="48" spans="1:41" s="162" customFormat="1" ht="18" customHeight="1" x14ac:dyDescent="0.25">
      <c r="A48" s="161"/>
      <c r="B48" s="165" t="s">
        <v>68</v>
      </c>
      <c r="C48" s="166" t="s">
        <v>9</v>
      </c>
      <c r="D48" s="169">
        <v>0.28333333333333333</v>
      </c>
      <c r="E48" s="169">
        <v>0.3</v>
      </c>
      <c r="F48" s="169">
        <v>0.31666666666666665</v>
      </c>
      <c r="G48" s="169">
        <v>0.33333333333333331</v>
      </c>
      <c r="H48" s="169">
        <v>0.35</v>
      </c>
      <c r="I48" s="169">
        <v>0.36666666666666664</v>
      </c>
      <c r="J48" s="169">
        <v>0.38333333333333336</v>
      </c>
      <c r="K48" s="169">
        <v>0.4</v>
      </c>
      <c r="L48" s="169">
        <v>0.41666666666666669</v>
      </c>
      <c r="M48" s="169">
        <v>0.43333333333333335</v>
      </c>
      <c r="N48" s="169">
        <v>0.45</v>
      </c>
      <c r="O48" s="169">
        <v>0.46666666666666667</v>
      </c>
      <c r="P48" s="169">
        <v>0.48333333333333334</v>
      </c>
      <c r="Q48" s="169">
        <v>0.5</v>
      </c>
      <c r="R48" s="169">
        <v>0.51666666666666672</v>
      </c>
      <c r="S48" s="169">
        <v>0.53333333333333333</v>
      </c>
      <c r="T48" s="169">
        <v>0.55000000000000004</v>
      </c>
      <c r="U48" s="169">
        <v>0.56666666666666665</v>
      </c>
      <c r="V48" s="169">
        <v>0.58333333333333337</v>
      </c>
      <c r="W48" s="169">
        <v>0.6</v>
      </c>
      <c r="X48" s="169">
        <v>0.6166666666666667</v>
      </c>
      <c r="Y48" s="169">
        <v>0.6333333333333333</v>
      </c>
      <c r="Z48" s="169">
        <v>0.65</v>
      </c>
      <c r="AA48" s="169">
        <v>0.66666666666666663</v>
      </c>
      <c r="AB48" s="169">
        <v>0.68333333333333335</v>
      </c>
      <c r="AC48" s="169">
        <v>0.7</v>
      </c>
      <c r="AD48" s="169">
        <v>0.71666666666666667</v>
      </c>
      <c r="AE48" s="169">
        <v>0.73333333333333328</v>
      </c>
      <c r="AF48" s="169">
        <v>0.75</v>
      </c>
      <c r="AG48" s="169">
        <v>0.76666666666666672</v>
      </c>
      <c r="AH48" s="169">
        <v>0.78333333333333333</v>
      </c>
      <c r="AI48" s="169"/>
      <c r="AK48" s="163"/>
      <c r="AL48" s="163"/>
      <c r="AM48" s="163"/>
      <c r="AN48" s="163"/>
      <c r="AO48" s="163"/>
    </row>
    <row r="49" spans="1:44" s="162" customFormat="1" ht="18" customHeight="1" x14ac:dyDescent="0.25">
      <c r="A49" s="161"/>
      <c r="B49" s="165" t="s">
        <v>67</v>
      </c>
      <c r="C49" s="166" t="s">
        <v>9</v>
      </c>
      <c r="D49" s="169">
        <v>0.28541666666666665</v>
      </c>
      <c r="E49" s="169">
        <v>0.30208333333333331</v>
      </c>
      <c r="F49" s="169">
        <v>0.31874999999999998</v>
      </c>
      <c r="G49" s="169">
        <v>0.33541666666666664</v>
      </c>
      <c r="H49" s="169">
        <v>0.35208333333333336</v>
      </c>
      <c r="I49" s="169">
        <v>0.36875000000000002</v>
      </c>
      <c r="J49" s="169">
        <v>0.38541666666666669</v>
      </c>
      <c r="K49" s="169">
        <v>0.40208333333333335</v>
      </c>
      <c r="L49" s="169">
        <v>0.41875000000000001</v>
      </c>
      <c r="M49" s="169">
        <v>0.43541666666666667</v>
      </c>
      <c r="N49" s="169">
        <v>0.45208333333333334</v>
      </c>
      <c r="O49" s="169">
        <v>0.46875</v>
      </c>
      <c r="P49" s="169">
        <v>0.48541666666666666</v>
      </c>
      <c r="Q49" s="169">
        <v>0.50208333333333333</v>
      </c>
      <c r="R49" s="169">
        <v>0.51875000000000004</v>
      </c>
      <c r="S49" s="169">
        <v>0.53541666666666665</v>
      </c>
      <c r="T49" s="169">
        <v>0.55208333333333337</v>
      </c>
      <c r="U49" s="169">
        <v>0.56874999999999998</v>
      </c>
      <c r="V49" s="169">
        <v>0.5854166666666667</v>
      </c>
      <c r="W49" s="169">
        <v>0.6020833333333333</v>
      </c>
      <c r="X49" s="169">
        <v>0.61875000000000002</v>
      </c>
      <c r="Y49" s="169">
        <v>0.63541666666666663</v>
      </c>
      <c r="Z49" s="169">
        <v>0.65208333333333335</v>
      </c>
      <c r="AA49" s="169">
        <v>0.66874999999999996</v>
      </c>
      <c r="AB49" s="169">
        <v>0.68541666666666667</v>
      </c>
      <c r="AC49" s="169">
        <v>0.70208333333333328</v>
      </c>
      <c r="AD49" s="169">
        <v>0.71875</v>
      </c>
      <c r="AE49" s="169">
        <v>0.73541666666666672</v>
      </c>
      <c r="AF49" s="169">
        <v>0.75208333333333333</v>
      </c>
      <c r="AG49" s="169">
        <v>0.76875000000000004</v>
      </c>
      <c r="AH49" s="169">
        <v>0.78541666666666665</v>
      </c>
      <c r="AI49" s="169"/>
      <c r="AK49" s="163"/>
      <c r="AL49" s="163"/>
      <c r="AM49" s="163"/>
      <c r="AN49" s="163"/>
      <c r="AO49" s="163"/>
    </row>
    <row r="50" spans="1:44" s="162" customFormat="1" ht="18" customHeight="1" x14ac:dyDescent="0.25">
      <c r="A50" s="161"/>
      <c r="B50" s="165" t="s">
        <v>66</v>
      </c>
      <c r="C50" s="166" t="s">
        <v>9</v>
      </c>
      <c r="D50" s="169">
        <v>0.28680555555555554</v>
      </c>
      <c r="E50" s="169">
        <v>0.3034722222222222</v>
      </c>
      <c r="F50" s="169">
        <v>0.32013888888888886</v>
      </c>
      <c r="G50" s="169">
        <v>0.33680555555555558</v>
      </c>
      <c r="H50" s="169">
        <v>0.35347222222222224</v>
      </c>
      <c r="I50" s="169">
        <v>0.37013888888888891</v>
      </c>
      <c r="J50" s="169">
        <v>0.38680555555555557</v>
      </c>
      <c r="K50" s="169">
        <v>0.40347222222222223</v>
      </c>
      <c r="L50" s="169">
        <v>0.4201388888888889</v>
      </c>
      <c r="M50" s="169">
        <v>0.43680555555555556</v>
      </c>
      <c r="N50" s="169">
        <v>0.45347222222222222</v>
      </c>
      <c r="O50" s="169">
        <v>0.47013888888888888</v>
      </c>
      <c r="P50" s="169">
        <v>0.48680555555555555</v>
      </c>
      <c r="Q50" s="169">
        <v>0.50347222222222221</v>
      </c>
      <c r="R50" s="169">
        <v>0.52013888888888893</v>
      </c>
      <c r="S50" s="169">
        <v>0.53680555555555554</v>
      </c>
      <c r="T50" s="169">
        <v>0.55347222222222225</v>
      </c>
      <c r="U50" s="169">
        <v>0.57013888888888886</v>
      </c>
      <c r="V50" s="169">
        <v>0.58680555555555558</v>
      </c>
      <c r="W50" s="169">
        <v>0.60347222222222219</v>
      </c>
      <c r="X50" s="169">
        <v>0.62013888888888891</v>
      </c>
      <c r="Y50" s="169">
        <v>0.63680555555555551</v>
      </c>
      <c r="Z50" s="169">
        <v>0.65347222222222223</v>
      </c>
      <c r="AA50" s="169">
        <v>0.67013888888888884</v>
      </c>
      <c r="AB50" s="169">
        <v>0.68680555555555556</v>
      </c>
      <c r="AC50" s="169">
        <v>0.70347222222222228</v>
      </c>
      <c r="AD50" s="169">
        <v>0.72013888888888888</v>
      </c>
      <c r="AE50" s="169">
        <v>0.7368055555555556</v>
      </c>
      <c r="AF50" s="169">
        <v>0.75347222222222221</v>
      </c>
      <c r="AG50" s="169">
        <v>0.77013888888888893</v>
      </c>
      <c r="AH50" s="169">
        <v>0.78680555555555554</v>
      </c>
      <c r="AI50" s="169"/>
      <c r="AJ50" s="161"/>
      <c r="AK50" s="163"/>
      <c r="AL50" s="163"/>
      <c r="AM50" s="163"/>
      <c r="AN50" s="163"/>
      <c r="AO50" s="163"/>
    </row>
    <row r="51" spans="1:44" s="162" customFormat="1" ht="18" customHeight="1" x14ac:dyDescent="0.25">
      <c r="A51" s="161"/>
      <c r="B51" s="170" t="s">
        <v>65</v>
      </c>
      <c r="C51" s="166" t="s">
        <v>11</v>
      </c>
      <c r="D51" s="169">
        <v>0.28958333333333336</v>
      </c>
      <c r="E51" s="169">
        <v>0.30625000000000002</v>
      </c>
      <c r="F51" s="169">
        <v>0.32291666666666669</v>
      </c>
      <c r="G51" s="169">
        <v>0.33958333333333335</v>
      </c>
      <c r="H51" s="169">
        <v>0.35625000000000001</v>
      </c>
      <c r="I51" s="169">
        <v>0.37291666666666667</v>
      </c>
      <c r="J51" s="169">
        <v>0.38958333333333334</v>
      </c>
      <c r="K51" s="169">
        <v>0.40625</v>
      </c>
      <c r="L51" s="169">
        <v>0.42291666666666666</v>
      </c>
      <c r="M51" s="169">
        <v>0.43958333333333333</v>
      </c>
      <c r="N51" s="169">
        <v>0.45624999999999999</v>
      </c>
      <c r="O51" s="169">
        <v>0.47291666666666665</v>
      </c>
      <c r="P51" s="169">
        <v>0.48958333333333331</v>
      </c>
      <c r="Q51" s="169">
        <v>0.50624999999999998</v>
      </c>
      <c r="R51" s="169">
        <v>0.5229166666666667</v>
      </c>
      <c r="S51" s="169">
        <v>0.5395833333333333</v>
      </c>
      <c r="T51" s="169">
        <v>0.55625000000000002</v>
      </c>
      <c r="U51" s="169">
        <v>0.57291666666666663</v>
      </c>
      <c r="V51" s="169">
        <v>0.58958333333333335</v>
      </c>
      <c r="W51" s="169">
        <v>0.60624999999999996</v>
      </c>
      <c r="X51" s="169">
        <v>0.62291666666666667</v>
      </c>
      <c r="Y51" s="169">
        <v>0.63958333333333328</v>
      </c>
      <c r="Z51" s="169">
        <v>0.65625</v>
      </c>
      <c r="AA51" s="169">
        <v>0.67291666666666672</v>
      </c>
      <c r="AB51" s="169">
        <v>0.68958333333333333</v>
      </c>
      <c r="AC51" s="169">
        <v>0.70625000000000004</v>
      </c>
      <c r="AD51" s="169">
        <v>0.72291666666666665</v>
      </c>
      <c r="AE51" s="169">
        <v>0.73958333333333337</v>
      </c>
      <c r="AF51" s="169">
        <v>0.75624999999999998</v>
      </c>
      <c r="AG51" s="169">
        <v>0.7729166666666667</v>
      </c>
      <c r="AH51" s="169">
        <v>0.7895833333333333</v>
      </c>
      <c r="AI51" s="169"/>
      <c r="AJ51" s="161"/>
      <c r="AK51" s="163"/>
      <c r="AL51" s="163"/>
      <c r="AM51" s="163"/>
      <c r="AN51" s="163"/>
      <c r="AO51" s="163"/>
    </row>
    <row r="52" spans="1:44" s="162" customFormat="1" ht="18" customHeight="1" x14ac:dyDescent="0.25">
      <c r="A52" s="161"/>
      <c r="B52" s="161"/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  <c r="Z52" s="161"/>
      <c r="AA52" s="161"/>
      <c r="AB52" s="161"/>
      <c r="AC52" s="161"/>
      <c r="AD52" s="161"/>
      <c r="AE52" s="161"/>
      <c r="AF52" s="161"/>
      <c r="AG52" s="161"/>
      <c r="AH52" s="161"/>
      <c r="AI52" s="161"/>
      <c r="AJ52" s="161"/>
      <c r="AK52" s="161"/>
      <c r="AL52" s="161"/>
      <c r="AM52" s="161"/>
      <c r="AN52" s="163"/>
      <c r="AO52" s="163"/>
      <c r="AP52" s="163"/>
      <c r="AQ52" s="163"/>
      <c r="AR52" s="163"/>
    </row>
    <row r="53" spans="1:44" s="162" customFormat="1" ht="18" customHeight="1" x14ac:dyDescent="0.25">
      <c r="A53" s="161"/>
      <c r="B53" s="161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1"/>
      <c r="AI53" s="161"/>
      <c r="AJ53" s="161"/>
      <c r="AK53" s="161"/>
      <c r="AL53" s="161"/>
      <c r="AM53" s="161"/>
      <c r="AN53" s="163"/>
      <c r="AO53" s="163"/>
      <c r="AP53" s="163"/>
      <c r="AQ53" s="163"/>
      <c r="AR53" s="163"/>
    </row>
    <row r="54" spans="1:44" s="162" customFormat="1" ht="18" customHeight="1" x14ac:dyDescent="0.25">
      <c r="A54" s="161"/>
      <c r="B54" s="161"/>
      <c r="C54" s="161"/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  <c r="AA54" s="161"/>
      <c r="AB54" s="161"/>
      <c r="AC54" s="161"/>
      <c r="AD54" s="161"/>
      <c r="AE54" s="161"/>
      <c r="AF54" s="161"/>
      <c r="AG54" s="161"/>
      <c r="AH54" s="161"/>
      <c r="AI54" s="161"/>
      <c r="AJ54" s="161"/>
      <c r="AK54" s="161"/>
      <c r="AL54" s="161"/>
      <c r="AM54" s="161"/>
      <c r="AN54" s="163"/>
      <c r="AO54" s="163"/>
      <c r="AP54" s="163"/>
      <c r="AQ54" s="163"/>
      <c r="AR54" s="163"/>
    </row>
    <row r="55" spans="1:44" s="162" customFormat="1" ht="18" customHeight="1" x14ac:dyDescent="0.25">
      <c r="A55" s="161"/>
      <c r="B55" s="161"/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  <c r="Z55" s="161"/>
      <c r="AA55" s="161"/>
      <c r="AB55" s="161"/>
      <c r="AC55" s="161"/>
      <c r="AD55" s="161"/>
      <c r="AE55" s="161"/>
      <c r="AF55" s="161"/>
      <c r="AG55" s="161"/>
      <c r="AH55" s="161"/>
      <c r="AI55" s="161"/>
      <c r="AJ55" s="161"/>
      <c r="AK55" s="161"/>
      <c r="AL55" s="161"/>
      <c r="AM55" s="161"/>
      <c r="AN55" s="163"/>
      <c r="AO55" s="163"/>
      <c r="AP55" s="163"/>
      <c r="AQ55" s="163"/>
      <c r="AR55" s="163"/>
    </row>
    <row r="56" spans="1:44" s="162" customFormat="1" ht="18" customHeight="1" x14ac:dyDescent="0.25">
      <c r="A56" s="161"/>
      <c r="B56" s="161"/>
      <c r="C56" s="161"/>
      <c r="D56" s="161"/>
      <c r="E56" s="161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61"/>
      <c r="AI56" s="161"/>
      <c r="AJ56" s="161"/>
      <c r="AK56" s="161"/>
      <c r="AL56" s="161"/>
      <c r="AM56" s="161"/>
      <c r="AN56" s="163"/>
      <c r="AO56" s="163"/>
      <c r="AP56" s="163"/>
      <c r="AQ56" s="163"/>
      <c r="AR56" s="163"/>
    </row>
    <row r="57" spans="1:44" s="162" customFormat="1" ht="18" customHeight="1" x14ac:dyDescent="0.25">
      <c r="B57" s="161"/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1"/>
      <c r="AK57" s="161"/>
      <c r="AL57" s="161"/>
    </row>
    <row r="58" spans="1:44" s="162" customFormat="1" ht="18" customHeight="1" x14ac:dyDescent="0.25">
      <c r="A58" s="161"/>
      <c r="B58" s="161"/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61"/>
      <c r="AI58" s="161"/>
      <c r="AJ58" s="161"/>
      <c r="AK58" s="161"/>
      <c r="AL58" s="161"/>
    </row>
    <row r="59" spans="1:44" s="162" customFormat="1" ht="18" customHeight="1" x14ac:dyDescent="0.25">
      <c r="A59" s="161"/>
      <c r="B59" s="161"/>
      <c r="C59" s="161"/>
      <c r="D59" s="161"/>
      <c r="E59" s="161"/>
      <c r="F59" s="161"/>
      <c r="G59" s="161"/>
      <c r="H59" s="161"/>
      <c r="I59" s="161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  <c r="AI59" s="161"/>
      <c r="AJ59" s="161"/>
      <c r="AK59" s="161"/>
      <c r="AL59" s="161"/>
    </row>
    <row r="60" spans="1:44" s="162" customFormat="1" ht="18" customHeight="1" x14ac:dyDescent="0.25">
      <c r="B60" s="161"/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  <c r="AA60" s="161"/>
      <c r="AB60" s="161"/>
      <c r="AC60" s="161"/>
      <c r="AD60" s="161"/>
      <c r="AE60" s="161"/>
      <c r="AF60" s="161"/>
      <c r="AG60" s="161"/>
      <c r="AH60" s="161"/>
      <c r="AI60" s="161"/>
      <c r="AJ60" s="161"/>
      <c r="AK60" s="161"/>
      <c r="AL60" s="161"/>
    </row>
    <row r="61" spans="1:44" s="162" customFormat="1" ht="18" customHeight="1" x14ac:dyDescent="0.25">
      <c r="B61" s="161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  <c r="AA61" s="161"/>
      <c r="AB61" s="161"/>
      <c r="AC61" s="161"/>
      <c r="AD61" s="161"/>
      <c r="AE61" s="161"/>
      <c r="AF61" s="161"/>
      <c r="AG61" s="161"/>
      <c r="AH61" s="161"/>
      <c r="AI61" s="161"/>
      <c r="AJ61" s="161"/>
      <c r="AK61" s="161"/>
      <c r="AL61" s="161"/>
    </row>
    <row r="62" spans="1:44" s="162" customFormat="1" ht="18" customHeight="1" x14ac:dyDescent="0.25">
      <c r="A62" s="161"/>
      <c r="B62" s="161"/>
      <c r="C62" s="161"/>
      <c r="D62" s="161"/>
      <c r="E62" s="161"/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  <c r="AA62" s="161"/>
      <c r="AB62" s="161"/>
      <c r="AC62" s="161"/>
      <c r="AD62" s="161"/>
      <c r="AE62" s="161"/>
      <c r="AF62" s="161"/>
      <c r="AG62" s="161"/>
      <c r="AH62" s="161"/>
      <c r="AI62" s="161"/>
      <c r="AJ62" s="161"/>
      <c r="AK62" s="161"/>
      <c r="AL62" s="161"/>
      <c r="AM62" s="161"/>
    </row>
    <row r="63" spans="1:44" s="162" customFormat="1" ht="18" customHeight="1" x14ac:dyDescent="0.25"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  <c r="AH63" s="161"/>
      <c r="AI63" s="161"/>
      <c r="AJ63" s="161"/>
      <c r="AK63" s="161"/>
      <c r="AL63" s="161"/>
    </row>
    <row r="64" spans="1:44" s="162" customFormat="1" ht="18" customHeight="1" outlineLevel="1" x14ac:dyDescent="0.25">
      <c r="B64" s="161"/>
      <c r="C64" s="161"/>
      <c r="D64" s="161"/>
      <c r="E64" s="161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61"/>
      <c r="AB64" s="161"/>
      <c r="AC64" s="161"/>
      <c r="AD64" s="161"/>
      <c r="AE64" s="161"/>
      <c r="AF64" s="161"/>
      <c r="AG64" s="161"/>
      <c r="AH64" s="161"/>
      <c r="AI64" s="161"/>
      <c r="AJ64" s="161"/>
      <c r="AK64" s="161"/>
      <c r="AL64" s="161"/>
    </row>
    <row r="65" spans="1:39" s="162" customFormat="1" ht="18" customHeight="1" x14ac:dyDescent="0.25">
      <c r="B65" s="161"/>
      <c r="C65" s="161"/>
      <c r="D65" s="161"/>
      <c r="E65" s="161"/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1"/>
      <c r="AI65" s="161"/>
      <c r="AJ65" s="161"/>
      <c r="AK65" s="161"/>
      <c r="AL65" s="161"/>
    </row>
    <row r="66" spans="1:39" s="162" customFormat="1" ht="18" customHeight="1" x14ac:dyDescent="0.25">
      <c r="B66" s="161"/>
      <c r="C66" s="161"/>
      <c r="D66" s="161"/>
      <c r="E66" s="161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  <c r="W66" s="161"/>
      <c r="X66" s="161"/>
      <c r="Y66" s="161"/>
      <c r="Z66" s="161"/>
      <c r="AA66" s="161"/>
      <c r="AB66" s="161"/>
      <c r="AC66" s="161"/>
      <c r="AD66" s="161"/>
      <c r="AE66" s="161"/>
      <c r="AF66" s="161"/>
      <c r="AG66" s="161"/>
      <c r="AH66" s="161"/>
      <c r="AI66" s="161"/>
      <c r="AJ66" s="161"/>
      <c r="AK66" s="161"/>
      <c r="AL66" s="161"/>
    </row>
    <row r="67" spans="1:39" s="162" customFormat="1" ht="18" customHeight="1" outlineLevel="1" x14ac:dyDescent="0.25">
      <c r="B67" s="161"/>
      <c r="C67" s="161"/>
      <c r="D67" s="161"/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1"/>
      <c r="AK67" s="161"/>
      <c r="AL67" s="161"/>
    </row>
    <row r="68" spans="1:39" s="162" customFormat="1" ht="18" customHeight="1" outlineLevel="1" x14ac:dyDescent="0.25">
      <c r="B68" s="161"/>
      <c r="C68" s="161"/>
      <c r="D68" s="161"/>
      <c r="E68" s="161"/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  <c r="W68" s="161"/>
      <c r="X68" s="161"/>
      <c r="Y68" s="161"/>
      <c r="Z68" s="161"/>
      <c r="AA68" s="161"/>
      <c r="AB68" s="161"/>
      <c r="AC68" s="161"/>
      <c r="AD68" s="161"/>
      <c r="AE68" s="161"/>
      <c r="AF68" s="161"/>
      <c r="AG68" s="161"/>
      <c r="AH68" s="161"/>
      <c r="AI68" s="161"/>
      <c r="AJ68" s="161"/>
      <c r="AK68" s="161"/>
      <c r="AL68" s="161"/>
    </row>
    <row r="69" spans="1:39" s="162" customFormat="1" ht="18" customHeight="1" x14ac:dyDescent="0.25">
      <c r="A69" s="161"/>
      <c r="B69" s="161"/>
      <c r="C69" s="161"/>
      <c r="D69" s="161"/>
      <c r="E69" s="161"/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161"/>
      <c r="AA69" s="161"/>
      <c r="AB69" s="161"/>
      <c r="AC69" s="161"/>
      <c r="AD69" s="161"/>
      <c r="AE69" s="161"/>
      <c r="AF69" s="161"/>
      <c r="AG69" s="161"/>
      <c r="AH69" s="161"/>
      <c r="AI69" s="161"/>
      <c r="AJ69" s="161"/>
      <c r="AK69" s="161"/>
      <c r="AL69" s="161"/>
      <c r="AM69" s="161"/>
    </row>
    <row r="70" spans="1:39" s="162" customFormat="1" ht="18" customHeight="1" x14ac:dyDescent="0.25">
      <c r="B70" s="161"/>
      <c r="C70" s="161"/>
      <c r="D70" s="161"/>
      <c r="E70" s="161"/>
      <c r="F70" s="161"/>
      <c r="G70" s="161"/>
      <c r="H70" s="161"/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61"/>
      <c r="U70" s="161"/>
      <c r="V70" s="161"/>
      <c r="W70" s="161"/>
      <c r="X70" s="161"/>
      <c r="Y70" s="161"/>
      <c r="Z70" s="161"/>
      <c r="AA70" s="161"/>
      <c r="AB70" s="161"/>
      <c r="AC70" s="161"/>
      <c r="AD70" s="161"/>
      <c r="AE70" s="161"/>
      <c r="AF70" s="161"/>
      <c r="AG70" s="161"/>
      <c r="AH70" s="161"/>
      <c r="AI70" s="161"/>
      <c r="AJ70" s="161"/>
      <c r="AK70" s="161"/>
      <c r="AL70" s="161"/>
    </row>
    <row r="71" spans="1:39" s="162" customFormat="1" ht="18" customHeight="1" x14ac:dyDescent="0.25">
      <c r="B71" s="16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61"/>
      <c r="U71" s="161"/>
      <c r="V71" s="161"/>
      <c r="W71" s="161"/>
      <c r="X71" s="161"/>
      <c r="Y71" s="161"/>
      <c r="Z71" s="161"/>
      <c r="AA71" s="161"/>
      <c r="AB71" s="161"/>
      <c r="AC71" s="161"/>
      <c r="AD71" s="161"/>
      <c r="AE71" s="161"/>
      <c r="AF71" s="161"/>
      <c r="AG71" s="161"/>
      <c r="AH71" s="161"/>
      <c r="AI71" s="161"/>
      <c r="AJ71" s="161"/>
      <c r="AK71" s="161"/>
      <c r="AL71" s="161"/>
    </row>
    <row r="72" spans="1:39" s="162" customFormat="1" ht="18" customHeight="1" x14ac:dyDescent="0.25">
      <c r="B72" s="161"/>
      <c r="C72" s="161"/>
      <c r="D72" s="161"/>
      <c r="E72" s="161"/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61"/>
      <c r="Y72" s="161"/>
      <c r="Z72" s="161"/>
      <c r="AA72" s="161"/>
      <c r="AB72" s="161"/>
      <c r="AC72" s="161"/>
      <c r="AD72" s="161"/>
      <c r="AE72" s="161"/>
      <c r="AF72" s="161"/>
      <c r="AG72" s="161"/>
      <c r="AH72" s="161"/>
      <c r="AI72" s="161"/>
      <c r="AJ72" s="161"/>
      <c r="AK72" s="161"/>
      <c r="AL72" s="161"/>
    </row>
    <row r="73" spans="1:39" s="162" customFormat="1" ht="18" customHeight="1" x14ac:dyDescent="0.25">
      <c r="B73" s="161"/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AG73" s="161"/>
      <c r="AH73" s="161"/>
      <c r="AI73" s="161"/>
      <c r="AJ73" s="161"/>
      <c r="AK73" s="161"/>
      <c r="AL73" s="161"/>
    </row>
    <row r="74" spans="1:39" s="162" customFormat="1" ht="18" customHeight="1" x14ac:dyDescent="0.25">
      <c r="B74" s="161"/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  <c r="Z74" s="161"/>
      <c r="AA74" s="161"/>
      <c r="AB74" s="161"/>
      <c r="AC74" s="161"/>
      <c r="AD74" s="161"/>
      <c r="AE74" s="161"/>
      <c r="AF74" s="161"/>
      <c r="AG74" s="161"/>
      <c r="AH74" s="161"/>
      <c r="AI74" s="161"/>
      <c r="AJ74" s="161"/>
      <c r="AK74" s="161"/>
      <c r="AL74" s="161"/>
    </row>
    <row r="75" spans="1:39" s="162" customFormat="1" ht="45" customHeight="1" x14ac:dyDescent="0.25">
      <c r="B75" s="161"/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161"/>
      <c r="Y75" s="161"/>
      <c r="Z75" s="161"/>
      <c r="AA75" s="161"/>
      <c r="AB75" s="161"/>
      <c r="AC75" s="161"/>
      <c r="AD75" s="161"/>
      <c r="AE75" s="161"/>
      <c r="AF75" s="161"/>
      <c r="AG75" s="161"/>
      <c r="AH75" s="161"/>
      <c r="AI75" s="161"/>
      <c r="AJ75" s="161"/>
      <c r="AK75" s="161"/>
      <c r="AL75" s="161"/>
    </row>
    <row r="76" spans="1:39" s="162" customFormat="1" ht="18" customHeight="1" x14ac:dyDescent="0.25">
      <c r="A76" s="161"/>
      <c r="B76" s="161"/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</row>
    <row r="77" spans="1:39" s="174" customFormat="1" ht="18" customHeight="1" x14ac:dyDescent="0.25">
      <c r="A77" s="161"/>
      <c r="B77" s="161"/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1"/>
      <c r="AB77" s="161"/>
      <c r="AC77" s="161"/>
      <c r="AD77" s="161"/>
      <c r="AE77" s="161"/>
      <c r="AF77" s="161"/>
      <c r="AG77" s="161"/>
      <c r="AH77" s="161"/>
      <c r="AI77" s="161"/>
      <c r="AJ77" s="161"/>
      <c r="AK77" s="161"/>
      <c r="AL77" s="161"/>
      <c r="AM77" s="171"/>
    </row>
    <row r="78" spans="1:39" s="162" customFormat="1" ht="18" customHeight="1" x14ac:dyDescent="0.25">
      <c r="A78" s="161"/>
      <c r="B78" s="161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1"/>
      <c r="AB78" s="161"/>
      <c r="AC78" s="161"/>
      <c r="AD78" s="161"/>
      <c r="AE78" s="161"/>
      <c r="AF78" s="161"/>
      <c r="AG78" s="161"/>
      <c r="AH78" s="161"/>
      <c r="AI78" s="161"/>
      <c r="AJ78" s="161"/>
      <c r="AK78" s="161"/>
      <c r="AL78" s="161"/>
    </row>
    <row r="79" spans="1:39" s="162" customFormat="1" ht="18" customHeight="1" x14ac:dyDescent="0.25">
      <c r="A79" s="161"/>
      <c r="B79" s="161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1"/>
      <c r="U79" s="161"/>
      <c r="V79" s="161"/>
      <c r="W79" s="161"/>
      <c r="X79" s="161"/>
      <c r="Y79" s="161"/>
      <c r="Z79" s="161"/>
      <c r="AA79" s="161"/>
      <c r="AB79" s="161"/>
      <c r="AC79" s="161"/>
      <c r="AD79" s="161"/>
      <c r="AE79" s="161"/>
      <c r="AF79" s="161"/>
      <c r="AG79" s="161"/>
      <c r="AH79" s="161"/>
      <c r="AI79" s="161"/>
      <c r="AJ79" s="161"/>
      <c r="AK79" s="161"/>
      <c r="AL79" s="161"/>
    </row>
    <row r="80" spans="1:39" s="162" customFormat="1" ht="18" customHeight="1" x14ac:dyDescent="0.25">
      <c r="A80" s="161"/>
      <c r="B80" s="161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1"/>
      <c r="O80" s="161"/>
      <c r="P80" s="161"/>
      <c r="Q80" s="161"/>
      <c r="R80" s="161"/>
      <c r="S80" s="161"/>
      <c r="T80" s="161"/>
      <c r="U80" s="161"/>
      <c r="V80" s="161"/>
      <c r="W80" s="161"/>
      <c r="X80" s="161"/>
      <c r="Y80" s="161"/>
      <c r="Z80" s="161"/>
      <c r="AA80" s="161"/>
      <c r="AB80" s="161"/>
      <c r="AC80" s="161"/>
      <c r="AD80" s="161"/>
      <c r="AE80" s="161"/>
      <c r="AF80" s="161"/>
      <c r="AG80" s="161"/>
      <c r="AH80" s="161"/>
      <c r="AI80" s="161"/>
      <c r="AJ80" s="161"/>
      <c r="AK80" s="161"/>
      <c r="AL80" s="161"/>
    </row>
    <row r="81" spans="1:39" s="162" customFormat="1" ht="18" customHeight="1" x14ac:dyDescent="0.25">
      <c r="A81" s="161"/>
      <c r="B81" s="161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1"/>
      <c r="AK81" s="161"/>
      <c r="AL81" s="161"/>
    </row>
    <row r="82" spans="1:39" s="162" customFormat="1" ht="18" customHeight="1" x14ac:dyDescent="0.25">
      <c r="A82" s="161"/>
      <c r="B82" s="161"/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1"/>
      <c r="O82" s="161"/>
      <c r="P82" s="161"/>
      <c r="Q82" s="161"/>
      <c r="R82" s="161"/>
      <c r="S82" s="161"/>
      <c r="T82" s="161"/>
      <c r="U82" s="161"/>
      <c r="V82" s="161"/>
      <c r="W82" s="161"/>
      <c r="X82" s="161"/>
      <c r="Y82" s="161"/>
      <c r="Z82" s="161"/>
      <c r="AA82" s="161"/>
      <c r="AB82" s="161"/>
      <c r="AC82" s="161"/>
      <c r="AD82" s="161"/>
      <c r="AE82" s="161"/>
      <c r="AF82" s="161"/>
      <c r="AG82" s="161"/>
      <c r="AH82" s="161"/>
      <c r="AI82" s="161"/>
      <c r="AJ82" s="161"/>
      <c r="AK82" s="161"/>
      <c r="AL82" s="161"/>
    </row>
    <row r="83" spans="1:39" s="162" customFormat="1" ht="18" customHeight="1" x14ac:dyDescent="0.25">
      <c r="A83" s="161"/>
      <c r="B83" s="161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1"/>
      <c r="O83" s="161"/>
      <c r="P83" s="161"/>
      <c r="Q83" s="161"/>
      <c r="R83" s="161"/>
      <c r="S83" s="161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1"/>
      <c r="AK83" s="161"/>
      <c r="AL83" s="161"/>
    </row>
    <row r="84" spans="1:39" s="162" customFormat="1" ht="18" customHeight="1" x14ac:dyDescent="0.25">
      <c r="A84" s="161"/>
      <c r="B84" s="161"/>
      <c r="C84" s="161"/>
      <c r="D84" s="161"/>
      <c r="E84" s="161"/>
      <c r="F84" s="161"/>
      <c r="G84" s="161"/>
      <c r="H84" s="161"/>
      <c r="I84" s="161"/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AG84" s="161"/>
      <c r="AH84" s="161"/>
      <c r="AI84" s="161"/>
      <c r="AJ84" s="161"/>
      <c r="AK84" s="161"/>
      <c r="AL84" s="161"/>
    </row>
    <row r="85" spans="1:39" s="162" customFormat="1" ht="18" customHeight="1" x14ac:dyDescent="0.25">
      <c r="A85" s="161"/>
      <c r="B85" s="161"/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AG85" s="161"/>
      <c r="AH85" s="161"/>
      <c r="AI85" s="161"/>
      <c r="AJ85" s="161"/>
      <c r="AK85" s="161"/>
      <c r="AL85" s="161"/>
    </row>
    <row r="86" spans="1:39" s="162" customFormat="1" ht="18" customHeight="1" x14ac:dyDescent="0.25">
      <c r="A86" s="161"/>
      <c r="B86" s="161"/>
      <c r="C86" s="161"/>
      <c r="D86" s="161"/>
      <c r="E86" s="161"/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1"/>
      <c r="Q86" s="161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AG86" s="161"/>
      <c r="AH86" s="161"/>
      <c r="AI86" s="161"/>
      <c r="AJ86" s="161"/>
      <c r="AK86" s="161"/>
      <c r="AL86" s="161"/>
    </row>
    <row r="87" spans="1:39" s="162" customFormat="1" ht="18" customHeight="1" x14ac:dyDescent="0.25">
      <c r="A87" s="161"/>
      <c r="B87" s="161"/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  <c r="N87" s="161"/>
      <c r="O87" s="161"/>
      <c r="P87" s="161"/>
      <c r="Q87" s="161"/>
      <c r="R87" s="161"/>
      <c r="S87" s="161"/>
      <c r="T87" s="161"/>
      <c r="U87" s="161"/>
      <c r="V87" s="161"/>
      <c r="W87" s="161"/>
      <c r="X87" s="161"/>
      <c r="Y87" s="161"/>
      <c r="Z87" s="161"/>
      <c r="AA87" s="161"/>
      <c r="AB87" s="161"/>
      <c r="AC87" s="161"/>
      <c r="AD87" s="161"/>
      <c r="AE87" s="161"/>
      <c r="AF87" s="161"/>
      <c r="AG87" s="161"/>
      <c r="AH87" s="161"/>
      <c r="AI87" s="161"/>
      <c r="AJ87" s="161"/>
      <c r="AK87" s="161"/>
      <c r="AL87" s="161"/>
    </row>
    <row r="88" spans="1:39" s="162" customFormat="1" ht="18" customHeight="1" x14ac:dyDescent="0.25">
      <c r="A88" s="161"/>
      <c r="B88" s="161"/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/>
      <c r="AI88" s="161"/>
      <c r="AJ88" s="161"/>
      <c r="AK88" s="161"/>
      <c r="AL88" s="161"/>
    </row>
    <row r="89" spans="1:39" s="162" customFormat="1" ht="18" customHeight="1" x14ac:dyDescent="0.25">
      <c r="A89" s="161"/>
      <c r="B89" s="161"/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1"/>
      <c r="AK89" s="161"/>
      <c r="AL89" s="161"/>
    </row>
    <row r="90" spans="1:39" s="162" customFormat="1" ht="18" customHeight="1" x14ac:dyDescent="0.25">
      <c r="A90" s="161"/>
      <c r="B90" s="161"/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  <c r="N90" s="161"/>
      <c r="O90" s="161"/>
      <c r="P90" s="161"/>
      <c r="Q90" s="161"/>
      <c r="R90" s="161"/>
      <c r="S90" s="161"/>
      <c r="T90" s="161"/>
      <c r="U90" s="161"/>
      <c r="V90" s="161"/>
      <c r="W90" s="161"/>
      <c r="X90" s="161"/>
      <c r="Y90" s="161"/>
      <c r="Z90" s="161"/>
      <c r="AA90" s="161"/>
      <c r="AB90" s="161"/>
      <c r="AC90" s="161"/>
      <c r="AD90" s="161"/>
      <c r="AE90" s="161"/>
      <c r="AF90" s="161"/>
      <c r="AG90" s="161"/>
      <c r="AH90" s="161"/>
      <c r="AI90" s="161"/>
      <c r="AJ90" s="161"/>
      <c r="AK90" s="161"/>
      <c r="AL90" s="161"/>
    </row>
    <row r="91" spans="1:39" s="162" customFormat="1" ht="18" customHeight="1" x14ac:dyDescent="0.25">
      <c r="A91" s="161"/>
      <c r="B91" s="161"/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  <c r="N91" s="161"/>
      <c r="O91" s="161"/>
      <c r="P91" s="161"/>
      <c r="Q91" s="161"/>
      <c r="R91" s="161"/>
      <c r="S91" s="161"/>
      <c r="T91" s="161"/>
      <c r="U91" s="161"/>
      <c r="V91" s="161"/>
      <c r="W91" s="161"/>
      <c r="X91" s="161"/>
      <c r="Y91" s="161"/>
      <c r="Z91" s="161"/>
      <c r="AA91" s="161"/>
      <c r="AB91" s="161"/>
      <c r="AC91" s="161"/>
      <c r="AD91" s="161"/>
      <c r="AE91" s="161"/>
      <c r="AF91" s="161"/>
      <c r="AG91" s="161"/>
      <c r="AH91" s="161"/>
      <c r="AI91" s="161"/>
      <c r="AJ91" s="161"/>
      <c r="AK91" s="161"/>
      <c r="AL91" s="161"/>
    </row>
    <row r="92" spans="1:39" s="162" customFormat="1" ht="18" customHeight="1" x14ac:dyDescent="0.25">
      <c r="A92" s="161"/>
      <c r="B92" s="161"/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  <c r="AA92" s="161"/>
      <c r="AB92" s="161"/>
      <c r="AC92" s="161"/>
      <c r="AD92" s="161"/>
      <c r="AE92" s="161"/>
      <c r="AF92" s="161"/>
      <c r="AG92" s="161"/>
      <c r="AH92" s="161"/>
      <c r="AI92" s="161"/>
      <c r="AJ92" s="161"/>
      <c r="AK92" s="161"/>
      <c r="AL92" s="161"/>
    </row>
    <row r="93" spans="1:39" s="162" customFormat="1" ht="18" customHeight="1" x14ac:dyDescent="0.25">
      <c r="A93" s="161"/>
      <c r="B93" s="161"/>
      <c r="C93" s="161"/>
      <c r="D93" s="161"/>
      <c r="E93" s="161"/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/>
      <c r="Y93" s="161"/>
      <c r="Z93" s="161"/>
      <c r="AA93" s="161"/>
      <c r="AB93" s="161"/>
      <c r="AC93" s="161"/>
      <c r="AD93" s="161"/>
      <c r="AE93" s="161"/>
      <c r="AF93" s="161"/>
      <c r="AG93" s="161"/>
      <c r="AH93" s="161"/>
      <c r="AI93" s="161"/>
      <c r="AJ93" s="161"/>
      <c r="AK93" s="161"/>
      <c r="AL93" s="161"/>
    </row>
    <row r="94" spans="1:39" ht="18" customHeight="1" x14ac:dyDescent="0.25">
      <c r="A94" s="161"/>
      <c r="AM94" s="162"/>
    </row>
    <row r="95" spans="1:39" ht="18" customHeight="1" x14ac:dyDescent="0.25">
      <c r="A95" s="161"/>
      <c r="AM95" s="162"/>
    </row>
    <row r="96" spans="1:39" ht="18" customHeight="1" x14ac:dyDescent="0.25">
      <c r="A96" s="161"/>
      <c r="AM96" s="162"/>
    </row>
    <row r="97" spans="1:39" ht="18" customHeight="1" x14ac:dyDescent="0.25">
      <c r="AM97" s="162"/>
    </row>
    <row r="98" spans="1:39" ht="18" customHeight="1" x14ac:dyDescent="0.25">
      <c r="A98" s="156"/>
      <c r="AM98" s="162"/>
    </row>
    <row r="99" spans="1:39" ht="18" customHeight="1" x14ac:dyDescent="0.25">
      <c r="A99" s="163"/>
      <c r="AM99" s="162"/>
    </row>
    <row r="100" spans="1:39" ht="18" customHeight="1" x14ac:dyDescent="0.25">
      <c r="A100" s="162"/>
      <c r="AM100" s="162"/>
    </row>
    <row r="101" spans="1:39" ht="18" customHeight="1" x14ac:dyDescent="0.25">
      <c r="A101" s="162"/>
      <c r="AM101" s="162"/>
    </row>
    <row r="102" spans="1:39" ht="18" customHeight="1" x14ac:dyDescent="0.25">
      <c r="A102" s="162"/>
      <c r="AM102" s="162"/>
    </row>
    <row r="103" spans="1:39" ht="18" customHeight="1" x14ac:dyDescent="0.25">
      <c r="AM103" s="162"/>
    </row>
    <row r="104" spans="1:39" ht="18" customHeight="1" x14ac:dyDescent="0.25">
      <c r="AM104" s="162"/>
    </row>
  </sheetData>
  <pageMargins left="0.7" right="0.7" top="0.75" bottom="0.75" header="0.3" footer="0.3"/>
  <pageSetup paperSize="8" scale="43" orientation="landscape" r:id="rId1"/>
  <colBreaks count="1" manualBreakCount="1">
    <brk id="38" max="14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2F90948BB6034B872CF0E4E4152886" ma:contentTypeVersion="14" ma:contentTypeDescription="Create a new document." ma:contentTypeScope="" ma:versionID="df5971a597b16700ef6cb4254ff5072f">
  <xsd:schema xmlns:xsd="http://www.w3.org/2001/XMLSchema" xmlns:xs="http://www.w3.org/2001/XMLSchema" xmlns:p="http://schemas.microsoft.com/office/2006/metadata/properties" xmlns:ns2="8339ec36-05e3-40f9-b0ee-c56c6cc2b4d0" xmlns:ns3="0130cdbe-8cf7-4453-8827-e96e407468ae" targetNamespace="http://schemas.microsoft.com/office/2006/metadata/properties" ma:root="true" ma:fieldsID="7d184b676780241686c8de5153eb021f" ns2:_="" ns3:_="">
    <xsd:import namespace="8339ec36-05e3-40f9-b0ee-c56c6cc2b4d0"/>
    <xsd:import namespace="0130cdbe-8cf7-4453-8827-e96e407468ae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9ec36-05e3-40f9-b0ee-c56c6cc2b4d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1886256f-84c1-4b00-84ed-1274a49794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0cdbe-8cf7-4453-8827-e96e407468ae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ff84922-a9e1-44cd-a17a-c3383ecfd078}" ma:internalName="TaxCatchAll" ma:showField="CatchAllData" ma:web="0130cdbe-8cf7-4453-8827-e96e407468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30cdbe-8cf7-4453-8827-e96e407468ae" xsi:nil="true"/>
    <lcf76f155ced4ddcb4097134ff3c332f xmlns="8339ec36-05e3-40f9-b0ee-c56c6cc2b4d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2E6E61-FA32-44BD-85C5-48E16B687F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39ec36-05e3-40f9-b0ee-c56c6cc2b4d0"/>
    <ds:schemaRef ds:uri="0130cdbe-8cf7-4453-8827-e96e407468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43D343-C654-4B78-826D-0EC449FAC10C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8339ec36-05e3-40f9-b0ee-c56c6cc2b4d0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0130cdbe-8cf7-4453-8827-e96e407468a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FC5AE81-7F4F-436B-8B1B-D7F0DCA79A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Input</vt:lpstr>
      <vt:lpstr>D08 (Mon - Fri)</vt:lpstr>
      <vt:lpstr>D08 (Sat, Sun, PH)</vt:lpstr>
      <vt:lpstr>'D08 (Mon - Fri)'!Print_Area</vt:lpstr>
      <vt:lpstr>'D08 (Sat, Sun, PH)'!Print_Area</vt:lpstr>
      <vt:lpstr>Input!Print_Area</vt:lpstr>
    </vt:vector>
  </TitlesOfParts>
  <Company>City of Cape Town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ROUTE D08</dc:title>
  <dc:subject>TIMETABLE MASTER</dc:subject>
  <dc:creator>Wayne Goelst</dc:creator>
  <cp:keywords>KID; TPI</cp:keywords>
  <cp:lastModifiedBy>Lynne Arendse-Koyana</cp:lastModifiedBy>
  <dcterms:created xsi:type="dcterms:W3CDTF">2023-06-20T06:07:03Z</dcterms:created>
  <dcterms:modified xsi:type="dcterms:W3CDTF">2026-03-06T08:11:44Z</dcterms:modified>
  <cp:category>2026 04 04</cp:category>
  <cp:version>2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0x010100682F90948BB6034B872CF0E4E4152886</vt:lpwstr>
  </property>
</Properties>
</file>